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09" documentId="13_ncr:1_{F6CB121F-512D-4AA6-A0C1-0FB36C537598}" xr6:coauthVersionLast="47" xr6:coauthVersionMax="47" xr10:uidLastSave="{5A684F8C-53F1-42E9-BA21-493DD739BA8C}"/>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<sst xmlns="http://schemas.openxmlformats.org/spreadsheetml/2006/main" count="179026" uniqueCount="39105">
  <si>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</si>
  <si>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</si>
  <si>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</si>
  <si>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</si>
  <si>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</si>
  <si>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</si>
  <si>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</si>
  <si>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</si>
  <si>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</si>
  <si>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</si>
  <si>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</si>
  <si>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</si>
  <si>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</si>
  <si>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</si>
  <si>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</si>
  <si>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</si>
  <si>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</si>
  <si>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</si>
  <si>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</si>
  <si>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</si>
  <si>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</si>
  <si>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</si>
  <si>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</si>
  <si>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</si>
  <si>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</si>
  <si>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</si>
  <si>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</si>
  <si>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</si>
  <si>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</si>
  <si>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</si>
  <si>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</si>
  <si>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</si>
  <si>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</si>
  <si>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</si>
  <si>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</si>
  <si>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</si>
  <si>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</si>
  <si>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</si>
  <si>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</si>
  <si>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</si>
  <si>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</si>
  <si>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</si>
  <si>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</si>
  <si>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</si>
  <si>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</si>
  <si>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</si>
  <si>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</si>
  <si>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</si>
  <si>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</si>
  <si>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</si>
  <si>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</si>
  <si>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</si>
  <si>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</si>
  <si>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</si>
  <si>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</si>
  <si>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</si>
  <si>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</si>
  <si>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</si>
  <si>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</si>
  <si>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</si>
  <si>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</si>
  <si>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</si>
  <si>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</si>
  <si>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</si>
  <si>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</si>
  <si>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</si>
  <si>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</si>
  <si>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</si>
  <si>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</si>
  <si>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</si>
  <si>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</si>
  <si>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</si>
  <si>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</si>
  <si>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</si>
  <si>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</si>
  <si>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</si>
  <si>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</si>
  <si>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</si>
  <si>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</si>
  <si>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</si>
  <si>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</si>
  <si>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</si>
  <si>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</si>
  <si>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</si>
  <si>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</si>
  <si>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</si>
  <si>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</si>
  <si>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</si>
  <si>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</si>
  <si>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</si>
  <si>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</si>
  <si>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</si>
  <si>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</si>
  <si>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</si>
  <si>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</si>
  <si>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</si>
  <si>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</si>
  <si>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</si>
  <si>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</si>
  <si>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</si>
  <si>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</si>
  <si>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</si>
  <si>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</si>
  <si>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</si>
  <si>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</si>
  <si>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</si>
  <si>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</si>
  <si>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</si>
  <si>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</si>
  <si>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</si>
  <si>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</si>
  <si>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</si>
  <si>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</si>
  <si>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</si>
  <si>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</si>
  <si>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</si>
  <si>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</si>
  <si>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</si>
  <si>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</si>
  <si>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</si>
  <si>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</si>
  <si>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</si>
  <si>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</si>
  <si>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</si>
  <si>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</si>
  <si>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</si>
  <si>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</si>
  <si>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</si>
  <si>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</si>
  <si>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</si>
  <si>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</si>
  <si>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</si>
  <si>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</si>
  <si>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</si>
  <si>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</si>
  <si>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</si>
  <si>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</si>
  <si>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</si>
  <si>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</si>
  <si>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</si>
  <si>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</si>
  <si>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</si>
  <si>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</si>
  <si>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</si>
  <si>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</si>
  <si>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</si>
  <si>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</si>
  <si>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</si>
  <si>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</si>
  <si>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</si>
  <si>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</si>
  <si>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</si>
  <si>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</si>
  <si>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</si>
  <si>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</si>
  <si>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</si>
  <si>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</si>
  <si>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</si>
  <si>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</si>
  <si>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</si>
  <si>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</si>
  <si>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</si>
  <si>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</si>
  <si>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</si>
  <si>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</si>
  <si>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</si>
  <si>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</si>
  <si>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</si>
  <si>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</si>
  <si>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</si>
  <si>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</si>
  <si>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</si>
  <si>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</si>
  <si>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</si>
  <si>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</si>
  <si>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</si>
  <si>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</si>
  <si>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</si>
  <si>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</si>
  <si>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</si>
  <si>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</si>
  <si>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</si>
  <si>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</si>
  <si>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</si>
  <si>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</si>
  <si>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</si>
  <si>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</si>
  <si>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</si>
  <si>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</si>
  <si>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</si>
  <si>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</si>
  <si>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</si>
  <si>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</si>
  <si>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</si>
  <si>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</si>
  <si>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</si>
  <si>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</si>
  <si>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</si>
  <si>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</si>
  <si>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</si>
  <si>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</si>
  <si>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</si>
  <si>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</si>
  <si>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</si>
  <si>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</si>
  <si>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</si>
  <si>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</si>
  <si>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</si>
  <si>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</si>
  <si>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</si>
  <si>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</si>
  <si>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</si>
  <si>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</si>
  <si>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</si>
  <si>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</si>
  <si>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</si>
  <si>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</si>
  <si>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</si>
  <si>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</si>
  <si>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</si>
  <si>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</si>
  <si>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</si>
  <si>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</si>
  <si>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</si>
  <si>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</si>
  <si>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</si>
  <si>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</si>
  <si>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</si>
  <si>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</si>
  <si>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</si>
  <si>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</si>
  <si>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</si>
  <si>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</si>
  <si>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</si>
  <si>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</si>
  <si>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</si>
  <si>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</si>
  <si>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</si>
  <si>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</si>
  <si>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</si>
  <si>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</si>
  <si>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</si>
  <si>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</si>
  <si>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</si>
  <si>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</si>
  <si>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</si>
  <si>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</si>
  <si>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</si>
  <si>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</si>
  <si>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</si>
  <si>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</si>
  <si>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</si>
  <si>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</si>
  <si>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</si>
  <si>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</si>
  <si>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</si>
  <si>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</si>
  <si>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</si>
  <si>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</si>
  <si>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</si>
  <si>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</si>
  <si>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</si>
  <si>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</si>
  <si>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</si>
  <si>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</si>
  <si>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</si>
  <si>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</si>
  <si>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</si>
  <si>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</si>
  <si>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</si>
  <si>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</si>
  <si>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</si>
  <si>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</si>
  <si>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</si>
  <si>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</si>
  <si>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</si>
  <si>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</si>
  <si>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</si>
  <si>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</si>
  <si>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</si>
  <si>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</si>
  <si>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</si>
  <si>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</si>
  <si>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</si>
  <si>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</si>
  <si>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</si>
  <si>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</si>
  <si>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</si>
  <si>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</si>
  <si>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</si>
  <si>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</si>
  <si>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</si>
  <si>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</si>
  <si>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</si>
  <si>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</si>
  <si>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</si>
  <si>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</si>
  <si>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</si>
  <si>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</si>
  <si>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</si>
  <si>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</si>
  <si>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</si>
  <si>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</si>
  <si>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</si>
  <si>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</si>
  <si>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</si>
  <si>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</si>
  <si>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</si>
  <si>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</si>
  <si>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</si>
  <si>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</si>
  <si>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</si>
  <si>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</si>
  <si>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</si>
  <si>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</si>
  <si>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</si>
  <si>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</si>
  <si>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</si>
  <si>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</si>
  <si>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</si>
  <si>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</si>
  <si>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</si>
  <si>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</si>
  <si>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</si>
  <si>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</si>
  <si>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</si>
  <si>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</si>
  <si>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</si>
  <si>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</si>
  <si>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</si>
  <si>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</si>
  <si>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</si>
  <si>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</si>
  <si>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</si>
  <si>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</si>
  <si>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</si>
  <si>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</si>
  <si>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</si>
  <si>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</si>
  <si>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</si>
  <si>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</si>
  <si>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</si>
  <si>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</si>
  <si>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</si>
  <si>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</si>
  <si>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</si>
  <si>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</si>
  <si>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</si>
  <si>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</si>
  <si>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</si>
  <si>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</si>
  <si>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</si>
  <si>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</si>
  <si>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</si>
  <si>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</si>
  <si>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</si>
  <si>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</si>
  <si>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</si>
  <si>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</si>
  <si>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</si>
  <si>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</si>
  <si>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</si>
  <si>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</si>
  <si>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</si>
  <si>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</si>
  <si>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</si>
  <si>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</si>
  <si>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</si>
  <si>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</si>
  <si>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</si>
  <si>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</si>
  <si>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</si>
  <si>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</si>
  <si>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</si>
  <si>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</si>
  <si>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</si>
  <si>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</si>
  <si>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</si>
  <si>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</si>
  <si>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</si>
  <si>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</si>
  <si>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</si>
  <si>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</si>
  <si>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</si>
  <si>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</si>
  <si>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</si>
  <si>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</si>
  <si>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</si>
  <si>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</si>
  <si>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</si>
  <si>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</si>
  <si>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</si>
  <si>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</si>
  <si>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</si>
  <si>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</si>
  <si>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</si>
  <si>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</si>
  <si>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</si>
  <si>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</si>
  <si>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</si>
  <si>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</si>
  <si>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</si>
  <si>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</si>
  <si>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</si>
  <si>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</si>
  <si>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</si>
  <si>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</si>
  <si>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</si>
  <si>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</si>
  <si>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</si>
  <si>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</si>
  <si>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</si>
  <si>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</si>
  <si>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</si>
  <si>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</si>
  <si>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</si>
  <si>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</si>
  <si>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</si>
  <si>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</si>
  <si>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</si>
  <si>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</si>
  <si>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</si>
  <si>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</si>
  <si>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</si>
  <si>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</si>
  <si>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</si>
  <si>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</si>
  <si>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</si>
  <si>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</si>
  <si>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</si>
  <si>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</si>
  <si>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</si>
  <si>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</si>
  <si>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</si>
  <si>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</si>
  <si>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</si>
  <si>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</si>
  <si>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</si>
  <si>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</si>
  <si>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</si>
  <si>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</si>
  <si>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</si>
  <si>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</si>
  <si>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</si>
  <si>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</si>
  <si>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</si>
  <si>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</si>
  <si>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</si>
  <si>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</si>
  <si>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</si>
  <si>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</si>
  <si>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</si>
  <si>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</si>
  <si>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</si>
  <si>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</si>
  <si>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</si>
  <si>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</si>
  <si>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</si>
  <si>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</si>
  <si>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</si>
  <si>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</si>
  <si>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</si>
  <si>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</si>
  <si>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</si>
  <si>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</si>
  <si>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</si>
  <si>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</si>
  <si>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</si>
  <si>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</si>
  <si>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</si>
  <si>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</si>
  <si>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</si>
  <si>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</si>
  <si>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</si>
  <si>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</si>
  <si>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</si>
  <si>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</si>
  <si>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</si>
  <si>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</si>
  <si>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</si>
  <si>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</si>
  <si>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</si>
  <si>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</si>
  <si>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</si>
  <si>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</si>
  <si>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</si>
  <si>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</si>
  <si>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</si>
  <si>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</si>
  <si>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</si>
  <si>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</si>
  <si>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</si>
  <si>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</si>
  <si>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</si>
  <si>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</si>
  <si>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</si>
  <si>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</si>
  <si>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</si>
  <si>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</si>
  <si>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</si>
  <si>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</si>
  <si>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</si>
  <si>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</si>
  <si>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</si>
  <si>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</si>
  <si>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</si>
  <si>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</si>
  <si>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</si>
  <si>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</si>
  <si>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</si>
  <si>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</si>
  <si>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</si>
  <si>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</si>
  <si>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</si>
  <si>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</si>
  <si>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</si>
  <si>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</si>
  <si>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</si>
  <si>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</si>
  <si>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</si>
  <si>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</si>
  <si>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</si>
  <si>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</si>
  <si>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</si>
  <si>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</si>
  <si>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</si>
  <si>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</si>
  <si>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</si>
  <si>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</si>
  <si>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</si>
  <si>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</si>
  <si>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</si>
  <si>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</si>
  <si>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</si>
  <si>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</si>
  <si>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</si>
  <si>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</si>
  <si>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</si>
  <si>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</si>
  <si>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</si>
  <si>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</si>
  <si>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</si>
  <si>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</si>
  <si>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</si>
  <si>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</si>
  <si>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</si>
  <si>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</si>
  <si>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</si>
  <si>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</si>
  <si>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</si>
  <si>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</si>
  <si>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</si>
  <si>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</si>
  <si>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</si>
  <si>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</si>
  <si>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</si>
  <si>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</si>
  <si>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</si>
  <si>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</si>
  <si>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</si>
  <si>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</si>
  <si>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</si>
  <si>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</si>
  <si>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</si>
  <si>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</si>
  <si>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</si>
  <si>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</si>
  <si>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</si>
  <si>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</si>
  <si>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</si>
  <si>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</si>
  <si>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</si>
  <si>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</si>
  <si>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</si>
  <si>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</si>
  <si>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</si>
  <si>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</si>
  <si>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</si>
  <si>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</si>
  <si>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</si>
  <si>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</si>
  <si>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</si>
  <si>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</si>
  <si>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</si>
  <si>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</si>
  <si>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</si>
  <si>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</si>
  <si>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</si>
  <si>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</si>
  <si>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</si>
  <si>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</si>
  <si>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</si>
  <si>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</si>
  <si>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</si>
  <si>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</si>
  <si>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</si>
  <si>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</si>
  <si>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</si>
  <si>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</si>
  <si>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</si>
  <si>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</si>
  <si>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</si>
  <si>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</si>
  <si>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</si>
  <si>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</si>
  <si>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</si>
  <si>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</si>
  <si>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</si>
  <si>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</si>
  <si>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</si>
  <si>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</si>
  <si>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</si>
  <si>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</si>
  <si>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</si>
  <si>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</si>
  <si>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</si>
  <si>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</si>
  <si>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</si>
  <si>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</si>
  <si>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</si>
  <si>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</si>
  <si>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</si>
  <si>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</si>
  <si>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</si>
  <si>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</si>
  <si>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</si>
  <si>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</si>
  <si>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</si>
  <si>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</si>
  <si>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</si>
  <si>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</si>
  <si>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</si>
  <si>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</si>
  <si>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</si>
  <si>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</si>
  <si>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</si>
  <si>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</si>
  <si>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</si>
  <si>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</si>
  <si>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</si>
  <si>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</si>
  <si>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</si>
  <si>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</si>
  <si>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</si>
  <si>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</si>
  <si>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</si>
  <si>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</si>
  <si>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</si>
  <si>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</si>
  <si>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</si>
  <si>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</si>
  <si>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</si>
  <si>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</si>
  <si>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</si>
  <si>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</si>
  <si>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</si>
  <si>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</si>
  <si>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</si>
  <si>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</si>
  <si>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</si>
  <si>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</si>
  <si>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</si>
  <si>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</si>
  <si>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</si>
  <si>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</si>
  <si>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</si>
  <si>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</si>
  <si>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</si>
  <si>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</si>
  <si>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</si>
  <si>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</si>
  <si>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</si>
  <si>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</si>
  <si>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</si>
  <si>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</si>
  <si>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</si>
  <si>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</si>
  <si>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</si>
  <si>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</si>
  <si>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</si>
  <si>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</si>
  <si>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</si>
  <si>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</si>
  <si>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</si>
  <si>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</si>
  <si>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</si>
  <si>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</si>
  <si>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</si>
  <si>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</si>
  <si>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</si>
  <si>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</si>
  <si>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</si>
  <si>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</si>
  <si>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</si>
  <si>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</si>
  <si>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</si>
  <si>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</si>
  <si>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</si>
  <si>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</si>
  <si>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</si>
  <si>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</si>
  <si>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</si>
  <si>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</si>
  <si>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</si>
  <si>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</si>
  <si>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</si>
  <si>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</si>
  <si>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</si>
  <si>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</si>
  <si>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</si>
  <si>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</si>
  <si>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</si>
  <si>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</si>
  <si>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</si>
  <si>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</si>
  <si>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</si>
  <si>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</si>
  <si>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</si>
  <si>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</si>
  <si>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</si>
  <si>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</si>
  <si>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</si>
  <si>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</si>
  <si>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</si>
  <si>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</si>
  <si>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</si>
  <si>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</si>
  <si>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</si>
  <si>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</si>
  <si>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</si>
  <si>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</si>
  <si>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</si>
  <si>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</si>
  <si>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</si>
  <si>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</si>
  <si>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</si>
  <si>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</si>
  <si>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</si>
  <si>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</si>
  <si>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</si>
  <si>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</si>
  <si>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</si>
  <si>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</si>
  <si>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</si>
  <si>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</si>
  <si>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</si>
  <si>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</si>
  <si>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</si>
  <si>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</si>
  <si>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</si>
  <si>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</si>
  <si>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</si>
  <si>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</si>
  <si>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</si>
  <si>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</si>
  <si>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</si>
  <si>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</si>
  <si>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</si>
  <si>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</si>
  <si>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</si>
  <si>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</si>
  <si>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</si>
  <si>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</si>
  <si>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</si>
  <si>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</si>
  <si>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</si>
  <si>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</si>
  <si>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</si>
  <si>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</si>
  <si>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</si>
  <si>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</si>
  <si>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</si>
  <si>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</si>
  <si>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</si>
  <si>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</si>
  <si>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</si>
  <si>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</si>
  <si>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</si>
  <si>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</si>
  <si>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</si>
  <si>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</si>
  <si>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</si>
  <si>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</si>
  <si>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</si>
  <si>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</si>
  <si>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</si>
  <si>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</si>
  <si>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</si>
  <si>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</si>
  <si>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</si>
  <si>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</si>
  <si>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</si>
  <si>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</si>
  <si>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</si>
  <si>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</si>
  <si>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</si>
  <si>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</si>
  <si>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</si>
  <si>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</si>
  <si>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</si>
  <si>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</si>
  <si>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</si>
  <si>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</si>
  <si>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</si>
  <si>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</si>
  <si>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</si>
  <si>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</si>
  <si>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</si>
  <si>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</si>
  <si>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</si>
  <si>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</si>
  <si>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</si>
  <si>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</si>
  <si>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</si>
  <si>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</si>
  <si>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</si>
  <si>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</si>
  <si>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</si>
  <si>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</si>
  <si>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</si>
  <si>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</si>
  <si>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</si>
  <si>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</si>
  <si>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</si>
  <si>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</si>
  <si>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</si>
  <si>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</si>
  <si>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</si>
  <si>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</si>
  <si>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</si>
  <si>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</si>
  <si>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</si>
  <si>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</si>
  <si>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</si>
  <si>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</si>
  <si>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</si>
  <si>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</si>
  <si>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</si>
  <si>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</si>
  <si>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</si>
  <si>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</si>
  <si>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</si>
  <si>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</si>
  <si>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</si>
  <si>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</si>
  <si>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</si>
  <si>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</si>
  <si>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</si>
  <si>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</si>
  <si>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</si>
  <si>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</si>
  <si>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</si>
  <si>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</si>
  <si>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</si>
  <si>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</si>
  <si>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</si>
  <si>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</si>
  <si>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</si>
  <si>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</si>
  <si>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</si>
  <si>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</si>
  <si>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</si>
  <si>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</si>
  <si>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</si>
  <si>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</si>
  <si>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</si>
  <si>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</si>
  <si>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</si>
  <si>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</si>
  <si>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</si>
  <si>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</si>
  <si>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</si>
  <si>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</si>
  <si>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</si>
  <si>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</si>
  <si>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</si>
  <si>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</si>
  <si>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</si>
  <si>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</si>
  <si>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</si>
  <si>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</si>
  <si>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</si>
  <si>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</si>
  <si>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</si>
  <si>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</si>
  <si>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</si>
  <si>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</si>
  <si>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</si>
  <si>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</si>
  <si>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</si>
  <si>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</si>
  <si>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</si>
  <si>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</si>
  <si>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</si>
  <si>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</si>
  <si>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</si>
  <si>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</si>
  <si>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</si>
  <si>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</si>
  <si>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</si>
  <si>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</si>
  <si>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</si>
  <si>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</si>
  <si>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</si>
  <si>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</si>
  <si>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</si>
  <si>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</si>
  <si>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</si>
  <si>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</si>
  <si>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</si>
  <si>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</si>
  <si>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</si>
  <si>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</si>
  <si>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</si>
  <si>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</si>
  <si>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</si>
  <si>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</si>
  <si>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</si>
  <si>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</si>
  <si>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</si>
  <si>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</si>
  <si>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</si>
  <si>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</si>
  <si>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</si>
  <si>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</si>
  <si>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</si>
  <si>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</si>
  <si>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</si>
  <si>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</si>
  <si>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</si>
  <si>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</si>
  <si>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</si>
  <si>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</si>
  <si>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</si>
  <si>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</si>
  <si>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</si>
  <si>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</si>
  <si>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</si>
  <si>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</si>
  <si>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</si>
  <si>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</si>
  <si>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</si>
  <si>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</si>
  <si>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</si>
  <si>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</si>
  <si>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</si>
  <si>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</si>
  <si>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</si>
  <si>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</si>
  <si>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</si>
  <si>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</si>
  <si>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</si>
  <si>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</si>
  <si>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</si>
  <si>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</si>
  <si>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</si>
  <si>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</si>
  <si>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</si>
  <si>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</si>
  <si>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</si>
  <si>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</si>
  <si>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</si>
  <si>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</si>
  <si>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</si>
  <si>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</si>
  <si>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</si>
  <si>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</si>
  <si>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</si>
  <si>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</si>
  <si>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</si>
  <si>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</si>
  <si>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</si>
  <si>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</si>
  <si>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</si>
  <si>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</si>
  <si>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</si>
  <si>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</si>
  <si>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</si>
  <si>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</si>
  <si>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</si>
  <si>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</si>
  <si>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</si>
  <si>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</si>
  <si>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</si>
  <si>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</si>
  <si>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</si>
  <si>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</si>
  <si>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</si>
  <si>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</si>
  <si>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</si>
  <si>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</si>
  <si>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</si>
  <si>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</si>
  <si>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</si>
  <si>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</si>
  <si>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</si>
  <si>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</si>
  <si>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</si>
  <si>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</si>
  <si>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</si>
  <si>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</si>
  <si>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</si>
  <si>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</si>
  <si>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</si>
  <si>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</si>
  <si>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</si>
  <si>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</si>
  <si>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</si>
  <si>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</si>
  <si>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</si>
  <si>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</si>
  <si>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</si>
  <si>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</si>
  <si>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</si>
  <si>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</si>
  <si>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</si>
  <si>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</si>
  <si>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</si>
  <si>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</si>
  <si>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</si>
  <si>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</si>
  <si>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</si>
  <si>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</si>
  <si>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</si>
  <si>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</si>
  <si>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</si>
  <si>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</si>
  <si>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</si>
  <si>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</si>
  <si>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</si>
  <si>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</si>
  <si>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</si>
  <si>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</si>
  <si>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</si>
  <si>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</si>
  <si>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</si>
  <si>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</si>
  <si>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</si>
  <si>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</si>
  <si>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</si>
  <si>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</si>
  <si>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</si>
  <si>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</si>
  <si>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</si>
  <si>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</si>
  <si>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</si>
  <si>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</si>
  <si>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</si>
  <si>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</si>
  <si>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</si>
  <si>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</si>
  <si>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</si>
  <si>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</si>
  <si>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</si>
  <si>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</si>
  <si>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</si>
  <si>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</si>
  <si>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</si>
  <si>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</si>
  <si>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</si>
  <si>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</si>
  <si>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</si>
  <si>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</si>
  <si>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</si>
  <si>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</si>
  <si>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</si>
  <si>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</si>
  <si>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</si>
  <si>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</si>
  <si>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</si>
  <si>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</si>
  <si>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</si>
  <si>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</si>
  <si>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</si>
  <si>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</si>
  <si>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</si>
  <si>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</si>
  <si>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</si>
  <si>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</si>
  <si>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</si>
  <si>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</si>
  <si>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</si>
  <si>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</si>
  <si>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</si>
  <si>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</si>
  <si>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</si>
  <si>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</si>
  <si>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</si>
  <si>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</si>
  <si>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</si>
  <si>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</si>
  <si>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</si>
  <si>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</si>
  <si>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</si>
  <si>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</si>
  <si>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</si>
  <si>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</si>
  <si>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</si>
  <si>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</si>
  <si>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</si>
  <si>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</si>
  <si>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</si>
  <si>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</si>
  <si>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</si>
  <si>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</si>
  <si>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</si>
  <si>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</si>
  <si>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</si>
  <si>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</si>
  <si>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</si>
  <si>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</si>
  <si>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</si>
  <si>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</si>
  <si>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</si>
  <si>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</si>
  <si>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</si>
  <si>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</si>
  <si>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</si>
  <si>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</si>
  <si>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</si>
  <si>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</si>
  <si>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</si>
  <si>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</si>
  <si>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</si>
  <si>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</si>
  <si>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</si>
  <si>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</si>
  <si>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</si>
  <si>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</si>
  <si>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</si>
  <si>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</si>
  <si>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</si>
  <si>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</si>
  <si>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</si>
  <si>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</si>
  <si>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</si>
  <si>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</si>
  <si>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</si>
  <si>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</si>
  <si>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</si>
  <si>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</si>
  <si>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</si>
  <si>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</si>
  <si>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</si>
  <si>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</si>
  <si>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</si>
  <si>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</si>
  <si>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</si>
  <si>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</si>
  <si>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</si>
  <si>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</si>
  <si>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</si>
  <si>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</si>
  <si>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</si>
  <si>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</si>
  <si>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</si>
  <si>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</si>
  <si>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</si>
  <si>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</si>
  <si>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</si>
  <si>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</si>
  <si>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</si>
  <si>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</si>
  <si>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</si>
  <si>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</si>
  <si>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</si>
  <si>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</si>
  <si>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</si>
  <si>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</si>
  <si>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</si>
  <si>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</si>
  <si>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</si>
  <si>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</si>
  <si>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</si>
  <si>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</si>
  <si>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</si>
  <si>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</si>
  <si>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</si>
  <si>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</si>
  <si>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</si>
  <si>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</si>
  <si>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</si>
  <si>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</si>
  <si>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</si>
  <si>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</si>
  <si>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</si>
  <si>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</si>
  <si>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</si>
  <si>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</si>
  <si>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</si>
  <si>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</si>
  <si>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</si>
  <si>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</si>
  <si>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</si>
  <si>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</si>
  <si>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</si>
  <si>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</si>
  <si>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</si>
  <si>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</si>
  <si>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</si>
  <si>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</si>
  <si>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</si>
  <si>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</si>
  <si>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</si>
  <si>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</si>
  <si>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</si>
  <si>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</si>
  <si>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</si>
  <si>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</si>
  <si>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</si>
  <si>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</si>
  <si>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</si>
  <si>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</si>
  <si>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</si>
  <si>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</si>
  <si>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</si>
  <si>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</si>
  <si>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</si>
  <si>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</si>
  <si>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</si>
  <si>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</si>
  <si>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</si>
  <si>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</si>
  <si>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</si>
  <si>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</si>
  <si>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</si>
  <si>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</si>
  <si>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</si>
  <si>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</si>
  <si>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</si>
  <si>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</si>
  <si>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</si>
  <si>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</si>
  <si>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</si>
  <si>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</si>
  <si>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</si>
  <si>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</si>
  <si>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</si>
  <si>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</si>
  <si>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</si>
  <si>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</si>
  <si>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</si>
  <si>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</si>
  <si>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</si>
  <si>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</si>
  <si>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</si>
  <si>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</si>
  <si>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</si>
  <si>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</si>
  <si>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</si>
  <si>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</si>
  <si>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</si>
  <si>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</si>
  <si>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</si>
  <si>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</si>
  <si>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</si>
  <si>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</si>
  <si>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</si>
  <si>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</si>
  <si>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</si>
  <si>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</si>
  <si>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</si>
  <si>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</si>
  <si>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</si>
  <si>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</si>
  <si>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</si>
  <si>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</si>
  <si>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</si>
  <si>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</si>
  <si>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</si>
  <si>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</si>
  <si>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</si>
  <si>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</si>
  <si>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</si>
  <si>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</si>
  <si>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</si>
  <si>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</si>
  <si>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</si>
  <si>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</si>
  <si>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</si>
  <si>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</si>
  <si>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</si>
  <si>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</si>
  <si>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</si>
  <si>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</si>
  <si>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</si>
  <si>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</si>
  <si>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</si>
  <si>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</si>
  <si>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</si>
  <si>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</si>
  <si>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</si>
  <si>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</si>
  <si>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</si>
  <si>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</si>
  <si>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</si>
  <si>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</si>
  <si>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</si>
  <si>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</si>
  <si>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</si>
  <si>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</si>
  <si>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</si>
  <si>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</si>
  <si>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</si>
  <si>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</si>
  <si>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</si>
  <si>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</si>
  <si>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</si>
  <si>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</si>
  <si>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</si>
  <si>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</si>
  <si>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</si>
  <si>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</si>
  <si>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</si>
  <si>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</si>
  <si>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</si>
  <si>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</si>
  <si>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</si>
  <si>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</si>
  <si>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</si>
  <si>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</si>
  <si>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</si>
  <si>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</si>
  <si>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</si>
  <si>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</si>
  <si>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</si>
  <si>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</si>
  <si>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</si>
  <si>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</si>
  <si>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</si>
  <si>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</si>
  <si>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</si>
  <si>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</si>
  <si>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</si>
  <si>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</si>
  <si>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</si>
  <si>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</si>
  <si>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</si>
  <si>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</si>
  <si>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</si>
  <si>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</si>
  <si>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</si>
  <si>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</si>
  <si>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</si>
  <si>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</si>
  <si>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</si>
  <si>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</si>
  <si>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</si>
  <si>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</si>
  <si>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</si>
  <si>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</si>
  <si>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</si>
  <si>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</si>
  <si>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</si>
  <si>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</si>
  <si>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</si>
  <si>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</si>
  <si>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</si>
  <si>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</si>
  <si>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</si>
  <si>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</si>
  <si>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</si>
  <si>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</si>
  <si>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</si>
  <si>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</si>
  <si>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</si>
  <si>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</si>
  <si>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</si>
  <si>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</si>
  <si>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</si>
  <si>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</si>
  <si>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</si>
  <si>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</si>
  <si>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</si>
  <si>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</si>
  <si>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</si>
  <si>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</si>
  <si>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</si>
  <si>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</si>
  <si>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</si>
  <si>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</si>
  <si>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</si>
  <si>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</si>
  <si>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</si>
  <si>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</si>
  <si>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</si>
  <si>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</si>
  <si>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</si>
  <si>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</si>
  <si>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</si>
  <si>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</si>
  <si>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</si>
  <si>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</si>
  <si>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</si>
  <si>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</si>
  <si>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</si>
  <si>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</si>
  <si>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</si>
  <si>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</si>
  <si>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</si>
  <si>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</si>
  <si>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</si>
  <si>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</si>
  <si>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</si>
  <si>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</si>
  <si>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</si>
  <si>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</si>
  <si>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</si>
  <si>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</si>
  <si>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</si>
  <si>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</si>
  <si>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</si>
  <si>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</si>
  <si>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</si>
  <si>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</si>
  <si>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</si>
  <si>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</si>
  <si>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</si>
  <si>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</si>
  <si>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</si>
  <si>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</si>
  <si>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</si>
  <si>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</si>
  <si>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</si>
  <si>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</si>
  <si>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</si>
  <si>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</si>
  <si>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</si>
  <si>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</si>
  <si>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</si>
  <si>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</si>
  <si>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</si>
  <si>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</si>
  <si>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</si>
  <si>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</si>
  <si>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</si>
  <si>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</si>
  <si>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</si>
  <si>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</si>
  <si>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</si>
  <si>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</si>
  <si>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</si>
  <si>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</si>
  <si>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</si>
  <si>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</si>
  <si>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</si>
  <si>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</si>
  <si>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</si>
  <si>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</si>
  <si>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</si>
  <si>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</si>
  <si>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</si>
  <si>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</si>
  <si>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</si>
  <si>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</si>
  <si>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</si>
  <si>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</si>
  <si>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</si>
  <si>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</si>
  <si>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</si>
  <si>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</si>
  <si>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</si>
  <si>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</si>
  <si>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</si>
  <si>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</si>
  <si>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</si>
  <si>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</si>
  <si>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</si>
  <si>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</si>
  <si>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</si>
  <si>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</si>
  <si>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</si>
  <si>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</si>
  <si>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</si>
  <si>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</si>
  <si>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</si>
  <si>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</si>
  <si>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</si>
  <si>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</si>
  <si>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</si>
  <si>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</si>
  <si>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</si>
  <si>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</si>
  <si>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</si>
  <si>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</si>
  <si>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</si>
  <si>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</si>
  <si>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</si>
  <si>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</si>
  <si>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</si>
  <si>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</si>
  <si>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</si>
  <si>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</si>
  <si>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</si>
  <si>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</si>
  <si>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</si>
  <si>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</si>
  <si>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</si>
  <si>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</si>
  <si>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</si>
  <si>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</si>
  <si>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</si>
  <si>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</si>
  <si>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</si>
  <si>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</si>
  <si>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</si>
  <si>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</si>
  <si>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</si>
  <si>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</si>
  <si>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</si>
  <si>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</si>
  <si>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</si>
  <si>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</si>
  <si>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</si>
  <si>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</si>
  <si>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</si>
  <si>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</si>
  <si>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</si>
  <si>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</si>
  <si>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</si>
  <si>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</si>
  <si>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</si>
  <si>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</si>
  <si>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</si>
  <si>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</si>
  <si>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</si>
  <si>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</si>
  <si>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</si>
  <si>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</si>
  <si>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</si>
  <si>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</si>
  <si>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</si>
  <si>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</si>
  <si>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</si>
  <si>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</si>
  <si>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</si>
  <si>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</si>
  <si>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</si>
  <si>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</si>
  <si>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</si>
  <si>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</si>
  <si>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</si>
  <si>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</si>
  <si>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</si>
  <si>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</si>
  <si>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</si>
  <si>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</si>
  <si>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</si>
  <si>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</si>
  <si>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</si>
  <si>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</si>
  <si>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</si>
  <si>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</si>
  <si>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</si>
  <si>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</si>
  <si>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</si>
  <si>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</si>
  <si>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</si>
  <si>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</si>
  <si>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</si>
  <si>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</si>
  <si>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</si>
  <si>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</si>
  <si>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</si>
  <si>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</si>
  <si>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</si>
  <si>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</si>
  <si>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</si>
  <si>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</si>
  <si>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</si>
  <si>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</si>
  <si>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</si>
  <si>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</si>
  <si>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</si>
  <si>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</si>
  <si>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</si>
  <si>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</si>
  <si>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</si>
  <si>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</si>
  <si>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</si>
  <si>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</si>
  <si>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</si>
  <si>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</si>
  <si>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</si>
  <si>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</si>
  <si>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</si>
  <si>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</si>
  <si>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</si>
  <si>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</si>
  <si>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</si>
  <si>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</si>
  <si>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</si>
  <si>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</si>
  <si>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</si>
  <si>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</si>
  <si>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</si>
  <si>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</si>
  <si>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</si>
  <si>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</si>
  <si>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</si>
  <si>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</si>
  <si>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</si>
  <si>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</si>
  <si>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</si>
  <si>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</si>
  <si>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</si>
  <si>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</si>
  <si>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</si>
  <si>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</si>
  <si>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</si>
  <si>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</si>
  <si>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</si>
  <si>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</si>
  <si>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</si>
  <si>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</si>
  <si>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</si>
  <si>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</si>
  <si>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</si>
  <si>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</si>
  <si>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</si>
  <si>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</si>
  <si>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</si>
  <si>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</si>
  <si>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</si>
  <si>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</si>
  <si>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</si>
  <si>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</si>
  <si>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</si>
  <si>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</si>
  <si>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</si>
  <si>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</si>
  <si>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</si>
  <si>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</si>
  <si>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</si>
  <si>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</si>
  <si>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</si>
  <si>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</si>
  <si>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</si>
  <si>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</si>
  <si>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</si>
  <si>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</si>
  <si>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</si>
  <si>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</si>
  <si>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</si>
  <si>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</si>
  <si>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</si>
  <si>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</si>
  <si>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</si>
  <si>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</si>
  <si>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</si>
  <si>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</si>
  <si>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</si>
  <si>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</si>
  <si>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</si>
  <si>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</si>
  <si>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</si>
  <si>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</si>
  <si>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</si>
  <si>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</si>
  <si>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</si>
  <si>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</si>
  <si>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</si>
  <si>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</si>
  <si>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</si>
  <si>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</si>
  <si>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</si>
  <si>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</si>
  <si>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</si>
  <si>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</si>
  <si>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</si>
  <si>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</si>
  <si>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</si>
  <si>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</si>
  <si>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</si>
  <si>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</si>
  <si>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</si>
  <si>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</si>
  <si>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</si>
  <si>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</si>
  <si>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</si>
  <si>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</si>
  <si>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</si>
  <si>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</si>
  <si>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</si>
  <si>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</si>
  <si>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</si>
  <si>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</si>
  <si>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</si>
  <si>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</si>
  <si>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</si>
  <si>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</si>
  <si>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</si>
  <si>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</si>
  <si>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</si>
  <si>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</si>
  <si>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</si>
  <si>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</si>
  <si>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</si>
  <si>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</si>
  <si>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</si>
  <si>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</si>
  <si>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</si>
  <si>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</si>
  <si>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</si>
  <si>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</si>
  <si>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</si>
  <si>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</si>
  <si>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</si>
  <si>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</si>
  <si>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</si>
  <si>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</si>
  <si>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</si>
  <si>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</si>
  <si>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</si>
  <si>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</si>
  <si>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</si>
  <si>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</si>
  <si>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</si>
  <si>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</si>
  <si>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</si>
  <si>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</si>
  <si>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</si>
  <si>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</si>
  <si>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</si>
  <si>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</si>
  <si>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</si>
  <si>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</si>
  <si>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</si>
  <si>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</si>
  <si>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</si>
  <si>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</si>
  <si>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</si>
  <si>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</si>
  <si>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</si>
  <si>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</si>
  <si>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</si>
  <si>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</si>
  <si>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</si>
  <si>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</si>
  <si>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</si>
  <si>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</si>
  <si>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</si>
  <si>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</si>
  <si>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</si>
  <si>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</si>
  <si>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</si>
  <si>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</si>
  <si>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</si>
  <si>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</si>
  <si>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</si>
  <si>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</si>
  <si>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</si>
  <si>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</si>
  <si>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</si>
  <si>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</si>
  <si>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</si>
  <si>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</si>
  <si>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</si>
  <si>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</si>
  <si>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</si>
  <si>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</si>
  <si>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</si>
  <si>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</si>
  <si>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</si>
  <si>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</si>
  <si>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</si>
  <si>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</si>
  <si>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</si>
  <si>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</si>
  <si>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</si>
  <si>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</si>
  <si>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</si>
  <si>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</si>
  <si>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</si>
  <si>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</si>
  <si>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</si>
  <si>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</si>
  <si>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</si>
  <si>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</si>
  <si>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</si>
  <si>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</si>
  <si>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</si>
  <si>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</si>
  <si>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</si>
  <si>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</si>
  <si>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</si>
  <si>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</si>
  <si>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</si>
  <si>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</si>
  <si>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</si>
  <si>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</si>
  <si>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</si>
  <si>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</si>
  <si>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</si>
  <si>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</si>
  <si>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</si>
  <si>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</si>
  <si>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</si>
  <si>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</si>
  <si>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</si>
  <si>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</si>
  <si>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</si>
  <si>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</si>
  <si>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</si>
  <si>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</si>
  <si>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</si>
  <si>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</si>
  <si>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</si>
  <si>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</si>
  <si>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</si>
  <si>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</si>
  <si>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</si>
  <si>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</si>
  <si>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</si>
  <si>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</si>
  <si>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</si>
  <si>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</si>
  <si>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</si>
  <si>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</si>
  <si>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</si>
  <si>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</si>
  <si>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</si>
  <si>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</si>
  <si>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</si>
  <si>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</si>
  <si>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</si>
  <si>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</si>
  <si>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</si>
  <si>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</si>
  <si>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</si>
  <si>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</si>
  <si>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</si>
  <si>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</si>
  <si>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</si>
  <si>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</si>
  <si>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</si>
  <si>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</si>
  <si>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</si>
  <si>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</si>
  <si>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</si>
  <si>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</si>
  <si>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</si>
  <si>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</si>
  <si>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</si>
  <si>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</si>
  <si>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</si>
  <si>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</si>
  <si>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</si>
  <si>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</si>
  <si>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</si>
  <si>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</si>
  <si>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</si>
  <si>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</si>
  <si>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</si>
  <si>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</si>
  <si>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</si>
  <si>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</si>
  <si>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</si>
  <si>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</si>
  <si>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</si>
  <si>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</si>
  <si>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</si>
  <si>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</si>
  <si>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</si>
  <si>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</si>
  <si>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</si>
  <si>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</si>
  <si>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</si>
  <si>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</si>
  <si>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</si>
  <si>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</si>
  <si>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</si>
  <si>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</si>
  <si>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</si>
  <si>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</si>
  <si>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</si>
  <si>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</si>
  <si>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</si>
  <si>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</si>
  <si>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</si>
  <si>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</si>
  <si>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</si>
  <si>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</si>
  <si>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</si>
  <si>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</si>
  <si>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</si>
  <si>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</si>
  <si>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</si>
  <si>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</si>
  <si>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</si>
  <si>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</si>
  <si>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</si>
  <si>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</si>
  <si>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</si>
  <si>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</si>
  <si>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</si>
  <si>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</si>
  <si>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</si>
  <si>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</si>
  <si>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</si>
  <si>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</si>
  <si>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</si>
  <si>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</si>
  <si>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</si>
  <si>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</si>
  <si>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</si>
  <si>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</si>
  <si>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</si>
  <si>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</si>
  <si>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</si>
  <si>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</si>
  <si>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</si>
  <si>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</si>
  <si>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</si>
  <si>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</si>
  <si>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</si>
  <si>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</si>
  <si>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</si>
  <si>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</si>
  <si>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</si>
  <si>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</si>
  <si>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</si>
  <si>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</si>
  <si>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</si>
  <si>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</si>
  <si>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</si>
  <si>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</si>
  <si>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</si>
  <si>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</si>
  <si>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</si>
  <si>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</si>
  <si>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</si>
  <si>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</si>
  <si>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</si>
  <si>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</si>
  <si>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</si>
  <si>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</si>
  <si>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</si>
  <si>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</si>
  <si>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</si>
  <si>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</si>
  <si>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</si>
  <si>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</si>
  <si>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</si>
  <si>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</si>
  <si>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</si>
  <si>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</si>
  <si>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</si>
  <si>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</si>
  <si>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</si>
  <si>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</si>
  <si>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</si>
  <si>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</si>
  <si>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</si>
  <si>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</si>
  <si>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</si>
  <si>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</si>
  <si>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</si>
  <si>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</si>
  <si>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</si>
  <si>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</si>
  <si>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</si>
  <si>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</si>
  <si>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</si>
  <si>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</si>
  <si>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</si>
  <si>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</si>
  <si>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</si>
  <si>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</si>
  <si>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</si>
  <si>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</si>
  <si>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</si>
  <si>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</si>
  <si>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</si>
  <si>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</si>
  <si>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</si>
  <si>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</si>
  <si>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</si>
  <si>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</si>
  <si>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</si>
  <si>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</si>
  <si>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</si>
  <si>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</si>
  <si>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</si>
  <si>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</si>
  <si>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</si>
  <si>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</si>
  <si>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</si>
  <si>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</si>
  <si>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</si>
  <si>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</si>
  <si>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</si>
  <si>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</si>
  <si>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</si>
  <si>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</si>
  <si>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</si>
  <si>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</si>
  <si>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</si>
  <si>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</si>
  <si>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</si>
  <si>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</si>
  <si>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</si>
  <si>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</si>
  <si>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</si>
  <si>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</si>
  <si>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</si>
  <si>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</si>
  <si>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</si>
  <si>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</si>
  <si>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</si>
  <si>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</si>
  <si>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</si>
  <si>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</si>
  <si>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</si>
  <si>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</si>
  <si>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</si>
  <si>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</si>
  <si>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</si>
  <si>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</si>
  <si>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</si>
  <si>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</si>
  <si>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</si>
  <si>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</si>
  <si>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</si>
  <si>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</si>
  <si>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</si>
  <si>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</si>
  <si>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</si>
  <si>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</si>
  <si>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</si>
  <si>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</si>
  <si>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</si>
  <si>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</si>
  <si>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</si>
  <si>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</si>
  <si>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</si>
  <si>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</si>
  <si>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</si>
  <si>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</si>
  <si>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</si>
  <si>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</si>
  <si>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</si>
  <si>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</si>
  <si>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</si>
  <si>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</si>
  <si>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</si>
  <si>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</si>
  <si>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</si>
  <si>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</si>
  <si>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</si>
  <si>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</si>
  <si>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</si>
  <si>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</si>
  <si>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</si>
  <si>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</si>
  <si>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</si>
  <si>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</si>
  <si>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</si>
  <si>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</si>
  <si>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</si>
  <si>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</si>
  <si>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</si>
  <si>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</si>
  <si>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</si>
  <si>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</si>
  <si>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</si>
  <si>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</si>
  <si>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</si>
  <si>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</si>
  <si>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</si>
  <si>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</si>
  <si>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</si>
  <si>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</si>
  <si>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</si>
  <si>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</si>
  <si>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</si>
  <si>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</si>
  <si>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</si>
  <si>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</si>
  <si>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</si>
  <si>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</si>
  <si>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</si>
  <si>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</si>
  <si>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</si>
  <si>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</si>
  <si>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</si>
  <si>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</si>
  <si>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</si>
  <si>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</si>
  <si>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</si>
  <si>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</si>
  <si>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</si>
  <si>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</si>
  <si>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</si>
  <si>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</si>
  <si>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</si>
  <si>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</si>
  <si>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</si>
  <si>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</si>
  <si>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</si>
  <si>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</si>
  <si>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</si>
  <si>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</si>
  <si>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</si>
  <si>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</si>
  <si>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</si>
  <si>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</si>
  <si>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</si>
  <si>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</si>
  <si>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</si>
  <si>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</si>
  <si>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</si>
  <si>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</si>
  <si>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</si>
  <si>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</si>
  <si>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</si>
  <si>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</si>
  <si>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</si>
  <si>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</si>
  <si>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</si>
  <si>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</si>
  <si>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</si>
  <si>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</si>
  <si>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</si>
  <si>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</si>
  <si>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</si>
  <si>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</si>
  <si>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</si>
  <si>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</si>
  <si>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</si>
  <si>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</si>
  <si>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</si>
  <si>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</si>
  <si>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</si>
  <si>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</si>
  <si>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</si>
  <si>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</si>
  <si>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</si>
  <si>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</si>
  <si>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</si>
  <si>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</si>
  <si>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</si>
  <si>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</si>
  <si>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</si>
  <si>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</si>
  <si>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</si>
  <si>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</si>
  <si>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</si>
  <si>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</si>
  <si>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</si>
  <si>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</si>
  <si>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</si>
  <si>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</si>
  <si>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</si>
  <si>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</si>
  <si>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</si>
  <si>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</si>
  <si>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</si>
  <si>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</si>
  <si>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</si>
  <si>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</si>
  <si>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</si>
  <si>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</si>
  <si>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</si>
  <si>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</si>
  <si>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</si>
  <si>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</si>
  <si>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</si>
  <si>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</si>
  <si>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</si>
  <si>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</si>
  <si>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</si>
  <si>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</si>
  <si>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</si>
  <si>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</si>
  <si>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</si>
  <si>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</si>
  <si>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</si>
  <si>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</si>
  <si>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</si>
  <si>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</si>
  <si>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</si>
  <si>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</si>
  <si>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</si>
  <si>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</si>
  <si>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</si>
  <si>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</si>
  <si>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</si>
  <si>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</si>
  <si>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</si>
  <si>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</si>
  <si>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</si>
  <si>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</si>
  <si>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</si>
  <si>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</si>
  <si>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</si>
  <si>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</si>
  <si>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</si>
  <si>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</si>
  <si>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</si>
  <si>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</si>
  <si>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</si>
  <si>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</si>
  <si>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</si>
  <si>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</si>
  <si>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</si>
  <si>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</si>
  <si>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</si>
  <si>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</si>
  <si>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</si>
  <si>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</si>
  <si>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</si>
  <si>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</si>
  <si>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</si>
  <si>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</si>
  <si>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</si>
  <si>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</si>
  <si>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</si>
  <si>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</si>
  <si>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</si>
  <si>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</si>
  <si>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</si>
  <si>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</si>
  <si>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</si>
  <si>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</si>
  <si>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</si>
  <si>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</si>
  <si>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</si>
  <si>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</si>
  <si>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</si>
  <si>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</si>
  <si>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</si>
  <si>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</si>
  <si>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</si>
  <si>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</si>
  <si>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</si>
  <si>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</si>
  <si>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</si>
  <si>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</si>
  <si>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</si>
  <si>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</si>
  <si>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</si>
  <si>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</si>
  <si>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</si>
  <si>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</si>
  <si>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</si>
  <si>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</si>
  <si>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</si>
  <si>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</si>
  <si>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</si>
  <si>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</si>
  <si>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</si>
  <si>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</si>
  <si>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</si>
  <si>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</si>
  <si>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</si>
  <si>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</si>
  <si>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</si>
  <si>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</si>
  <si>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</si>
  <si>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</si>
  <si>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</si>
  <si>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</si>
  <si>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</si>
  <si>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</si>
  <si>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</si>
  <si>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</si>
  <si>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</si>
  <si>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</si>
  <si>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</si>
  <si>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</si>
  <si>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</si>
  <si>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</si>
  <si>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</si>
  <si>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</si>
  <si>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</si>
  <si>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</si>
  <si>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</si>
  <si>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</si>
  <si>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</si>
  <si>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</si>
  <si>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</si>
  <si>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</si>
  <si>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</si>
  <si>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</si>
  <si>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</si>
  <si>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</si>
  <si>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</si>
  <si>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</si>
  <si>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</si>
  <si>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</si>
  <si>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</si>
  <si>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</si>
  <si>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</si>
  <si>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</si>
  <si>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</si>
  <si>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</si>
  <si>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</si>
  <si>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</si>
  <si>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</si>
  <si>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</si>
  <si>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</si>
  <si>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</si>
  <si>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</si>
  <si>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</si>
  <si>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</si>
  <si>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</si>
  <si>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</si>
  <si>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</si>
  <si>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</si>
  <si>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</si>
  <si>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</si>
  <si>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</si>
  <si>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</si>
  <si>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</si>
  <si>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</si>
  <si>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</si>
  <si>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</si>
  <si>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</si>
  <si>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</si>
  <si>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</si>
  <si>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</si>
  <si>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</si>
  <si>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</si>
  <si>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</si>
  <si>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</si>
  <si>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</si>
  <si>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</si>
  <si>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</si>
  <si>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</si>
  <si>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</si>
  <si>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</si>
  <si>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</si>
  <si>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</si>
  <si>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</si>
  <si>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</si>
  <si>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</si>
  <si>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</si>
  <si>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</si>
  <si>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</si>
  <si>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</si>
  <si>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</si>
  <si>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</si>
  <si>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</si>
  <si>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</si>
  <si>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</si>
  <si>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</si>
  <si>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</si>
  <si>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</si>
  <si>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</si>
  <si>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</si>
  <si>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</si>
  <si>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</si>
  <si>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</si>
  <si>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</si>
  <si>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</si>
  <si>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</si>
  <si>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</si>
  <si>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</si>
  <si>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</si>
  <si>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</si>
  <si>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</si>
  <si>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</si>
  <si>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</si>
  <si>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</si>
  <si>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</si>
  <si>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</si>
  <si>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</si>
  <si>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</si>
  <si>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</si>
  <si>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</si>
  <si>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</si>
  <si>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</si>
  <si>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</si>
  <si>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</si>
  <si>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</si>
  <si>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</si>
  <si>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</si>
  <si>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</si>
  <si>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</si>
  <si>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</si>
  <si>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</si>
  <si>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</si>
  <si>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</si>
  <si>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</si>
  <si>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</si>
  <si>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</si>
  <si>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</si>
  <si>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</si>
  <si>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</si>
  <si>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</si>
  <si>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</si>
  <si>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</si>
  <si>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</si>
  <si>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</si>
  <si>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</si>
  <si>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</si>
  <si>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</si>
  <si>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</si>
  <si>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</si>
  <si>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</si>
  <si>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</si>
  <si>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</si>
  <si>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</si>
  <si>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</si>
  <si>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</si>
  <si>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</si>
  <si>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</si>
  <si>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</si>
  <si>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</si>
  <si>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</si>
  <si>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</si>
  <si>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</si>
  <si>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</si>
  <si>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</si>
  <si>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</si>
  <si>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</si>
  <si>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</si>
  <si>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</si>
  <si>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</si>
  <si>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</si>
  <si>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</si>
  <si>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</si>
  <si>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</si>
  <si>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</si>
  <si>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</si>
  <si>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</si>
  <si>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</si>
  <si>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</si>
  <si>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</si>
  <si>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</si>
  <si>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</si>
  <si>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</si>
  <si>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</si>
  <si>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</si>
  <si>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</si>
  <si>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</si>
  <si>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</si>
  <si>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</si>
  <si>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</si>
  <si>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</si>
  <si>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</si>
  <si>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</si>
  <si>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</si>
  <si>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</si>
  <si>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</si>
  <si>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</si>
  <si>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</si>
  <si>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</si>
  <si>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</si>
  <si>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</si>
  <si>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</si>
  <si>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</si>
  <si>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</si>
  <si>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</si>
  <si>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</si>
  <si>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</si>
  <si>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</si>
  <si>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</si>
  <si>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</si>
  <si>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</si>
  <si>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</si>
  <si>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</si>
  <si>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</si>
  <si>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</si>
  <si>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</si>
  <si>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</si>
  <si>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</si>
  <si>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</si>
  <si>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</si>
  <si>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</si>
  <si>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</si>
  <si>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</si>
  <si>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</si>
  <si>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</si>
  <si>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</si>
  <si>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</si>
  <si>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</si>
  <si>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</si>
  <si>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</si>
  <si>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</si>
  <si>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</si>
  <si>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</si>
  <si>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</si>
  <si>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</si>
  <si>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</si>
  <si>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</si>
  <si>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</si>
  <si>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</si>
  <si>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</si>
  <si>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</si>
  <si>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</si>
  <si>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</si>
  <si>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</si>
  <si>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</si>
  <si>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</si>
  <si>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</si>
  <si>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</si>
  <si>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</si>
  <si>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</si>
  <si>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</si>
  <si>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</si>
  <si>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</si>
  <si>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</si>
  <si>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</si>
  <si>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</si>
  <si>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</si>
  <si>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</si>
  <si>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</si>
  <si>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</si>
  <si>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</si>
  <si>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</si>
  <si>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</si>
  <si>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</si>
  <si>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</si>
  <si>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</si>
  <si>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</si>
  <si>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</si>
  <si>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</si>
  <si>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</si>
  <si>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</si>
  <si>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</si>
  <si>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</si>
  <si>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</si>
  <si>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</si>
  <si>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</si>
  <si>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</si>
  <si>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</si>
  <si>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</si>
  <si>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</si>
  <si>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</si>
  <si>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</si>
  <si>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</si>
  <si>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</si>
  <si>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</si>
  <si>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</si>
  <si>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</si>
  <si>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</si>
  <si>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</si>
  <si>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</si>
  <si>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</si>
  <si>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</si>
  <si>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</si>
  <si>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</si>
  <si>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</si>
  <si>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</si>
  <si>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</si>
  <si>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</si>
  <si>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</si>
  <si>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</si>
  <si>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</si>
  <si>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</si>
  <si>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</si>
  <si>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</si>
  <si>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</si>
  <si>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</si>
  <si>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</si>
  <si>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</si>
  <si>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</si>
  <si>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</si>
  <si>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</si>
  <si>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</si>
  <si>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</si>
  <si>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</si>
  <si>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</si>
  <si>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</si>
  <si>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</si>
  <si>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</si>
  <si>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</si>
  <si>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</si>
  <si>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</si>
  <si>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</si>
  <si>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</si>
  <si>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</si>
  <si>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</si>
  <si>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</si>
  <si>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</si>
  <si>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</si>
  <si>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</si>
  <si>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</si>
  <si>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</si>
  <si>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</si>
  <si>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</si>
  <si>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</si>
  <si>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</si>
  <si>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</si>
  <si>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</si>
  <si>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</si>
  <si>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</si>
  <si>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</si>
  <si>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</si>
  <si>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</si>
  <si>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</si>
  <si>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</si>
  <si>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</si>
  <si>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</si>
  <si>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</si>
  <si>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</si>
  <si>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</si>
  <si>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</si>
  <si>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</si>
  <si>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</si>
  <si>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</si>
  <si>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</si>
  <si>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</si>
  <si>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</si>
  <si>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</si>
  <si>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</si>
  <si>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</si>
  <si>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</si>
  <si>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</si>
  <si>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</si>
  <si>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</si>
  <si>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</si>
  <si>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</si>
  <si>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</si>
  <si>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</si>
  <si>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</si>
  <si>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</si>
  <si>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</si>
  <si>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</si>
  <si>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</si>
  <si>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</si>
  <si>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</si>
  <si>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</si>
  <si>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</si>
  <si>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</si>
  <si>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</si>
  <si>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</si>
  <si>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</si>
  <si>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</si>
  <si>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</si>
  <si>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</si>
  <si>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</si>
  <si>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</si>
  <si>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</si>
  <si>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</si>
  <si>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</si>
  <si>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</si>
  <si>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</si>
  <si>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</si>
  <si>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</si>
  <si>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</si>
  <si>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</si>
  <si>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</si>
  <si>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</si>
  <si>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</si>
  <si>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</si>
  <si>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</si>
  <si>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</si>
  <si>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</si>
  <si>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</si>
  <si>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</si>
  <si>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</si>
  <si>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</si>
  <si>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</si>
  <si>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</si>
  <si>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</si>
  <si>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</si>
  <si>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</si>
  <si>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</si>
  <si>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</si>
  <si>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</si>
  <si>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</si>
  <si>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</si>
  <si>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</si>
  <si>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</si>
  <si>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</si>
  <si>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</si>
  <si>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</si>
  <si>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</si>
  <si>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</si>
  <si>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</si>
  <si>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</si>
  <si>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</si>
  <si>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</si>
  <si>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</si>
  <si>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</si>
  <si>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</si>
  <si>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</si>
  <si>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</si>
  <si>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</si>
  <si>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</si>
  <si>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</si>
  <si>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</si>
  <si>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</si>
  <si>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</si>
  <si>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</si>
  <si>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</si>
  <si>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</si>
  <si>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</si>
  <si>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</si>
  <si>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</si>
  <si>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</si>
  <si>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</si>
  <si>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</si>
  <si>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</si>
  <si>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</si>
  <si>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</si>
  <si>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</si>
  <si>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</si>
  <si>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</si>
  <si>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</si>
  <si>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</si>
  <si>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</si>
  <si>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</si>
  <si>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</si>
  <si>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</si>
  <si>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</si>
  <si>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</si>
  <si>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</si>
  <si>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</si>
  <si>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</si>
  <si>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</si>
  <si>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</si>
  <si>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</si>
  <si>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</si>
  <si>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</si>
  <si>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</si>
  <si>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</si>
  <si>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</si>
  <si>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</si>
  <si>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</si>
  <si>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</si>
  <si>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</si>
  <si>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</si>
  <si>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</si>
  <si>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</si>
  <si>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</si>
  <si>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</si>
  <si>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</si>
  <si>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</si>
  <si>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</si>
  <si>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</si>
  <si>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</si>
  <si>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</si>
  <si>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</si>
  <si>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</si>
  <si>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</si>
  <si>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</si>
  <si>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</si>
  <si>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</si>
  <si>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</si>
  <si>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</si>
  <si>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</si>
  <si>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</si>
  <si>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</si>
  <si>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</si>
  <si>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</si>
  <si>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</si>
  <si>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</si>
  <si>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</si>
  <si>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</si>
  <si>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</si>
  <si>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</si>
  <si>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</si>
  <si>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</si>
  <si>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</si>
  <si>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</si>
  <si>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</si>
  <si>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</si>
  <si>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</si>
  <si>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</si>
  <si>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</si>
  <si>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</si>
  <si>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</si>
  <si>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</si>
  <si>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</si>
  <si>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</si>
  <si>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</si>
  <si>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</si>
  <si>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</si>
  <si>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</si>
  <si>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</si>
  <si>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</si>
  <si>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</si>
  <si>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</si>
  <si>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</si>
  <si>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</si>
  <si>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</si>
  <si>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</si>
  <si>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</si>
  <si>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</si>
  <si>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</si>
  <si>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</si>
  <si>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</si>
  <si>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</si>
  <si>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</si>
  <si>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</si>
  <si>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</si>
  <si>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</si>
  <si>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</si>
  <si>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</si>
  <si>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</si>
  <si>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</si>
  <si>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</si>
  <si>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</si>
  <si>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</si>
  <si>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</si>
  <si>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</si>
  <si>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</si>
  <si>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</si>
  <si>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</si>
  <si>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</si>
  <si>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</si>
  <si>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</si>
  <si>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</si>
  <si>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</si>
  <si>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</si>
  <si>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</si>
  <si>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</si>
  <si>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</si>
  <si>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</si>
  <si>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</si>
  <si>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</si>
  <si>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</si>
  <si>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</si>
  <si>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</si>
  <si>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</si>
  <si>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</si>
  <si>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</si>
  <si>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</si>
  <si>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</si>
  <si>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</si>
  <si>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</si>
  <si>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</si>
  <si>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</si>
  <si>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</si>
  <si>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</si>
  <si>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</si>
  <si>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</si>
  <si>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</si>
  <si>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</si>
  <si>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</si>
  <si>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</si>
  <si>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</si>
  <si>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</si>
  <si>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</si>
  <si>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</si>
  <si>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</si>
  <si>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</si>
  <si>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</si>
  <si>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</si>
  <si>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</si>
  <si>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</si>
  <si>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</si>
  <si>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</si>
  <si>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</si>
  <si>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</si>
  <si>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</si>
  <si>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</si>
  <si>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</si>
  <si>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</si>
  <si>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</si>
  <si>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</si>
  <si>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</si>
  <si>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</si>
  <si>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</si>
  <si>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</si>
  <si>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</si>
  <si>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</si>
  <si>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</si>
  <si>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</si>
  <si>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</si>
  <si>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</si>
  <si>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</si>
  <si>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</si>
  <si>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</si>
  <si>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</si>
  <si>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</si>
  <si>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</si>
  <si>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</si>
  <si>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</si>
  <si>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</si>
  <si>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</si>
  <si>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</si>
  <si>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</si>
  <si>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</si>
  <si>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</si>
  <si>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</si>
  <si>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</si>
  <si>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</si>
  <si>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</si>
  <si>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</si>
  <si>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</si>
  <si>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</si>
  <si>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</si>
  <si>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</si>
  <si>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</si>
  <si>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</si>
  <si>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</si>
  <si>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</si>
  <si>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</si>
  <si>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</si>
  <si>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</si>
  <si>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</si>
  <si>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</si>
  <si>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</si>
  <si>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</si>
  <si>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</si>
  <si>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</si>
  <si>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</si>
  <si>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</si>
  <si>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</si>
  <si>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</si>
  <si>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</si>
  <si>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</si>
  <si>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</si>
  <si>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</si>
  <si>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</si>
  <si>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</si>
  <si>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</si>
  <si>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</si>
  <si>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</si>
  <si>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</si>
  <si>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</si>
  <si>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</si>
  <si>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</si>
  <si>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</si>
  <si>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</si>
  <si>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</si>
  <si>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</si>
  <si>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</si>
  <si>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</si>
  <si>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</si>
  <si>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</si>
  <si>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</si>
  <si>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</si>
  <si>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</si>
  <si>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</si>
  <si>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</si>
  <si>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</si>
  <si>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</si>
  <si>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</si>
  <si>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</si>
  <si>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</si>
  <si>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</si>
  <si>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</si>
  <si>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</si>
  <si>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</si>
  <si>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</si>
  <si>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</si>
  <si>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</si>
  <si>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</si>
  <si>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</si>
  <si>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</si>
  <si>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</si>
  <si>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</si>
  <si>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</si>
  <si>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</si>
  <si>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</si>
  <si>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</si>
  <si>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</si>
  <si>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</si>
  <si>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</si>
  <si>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</si>
  <si>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</si>
  <si>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</si>
  <si>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</si>
  <si>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</si>
  <si>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</si>
  <si>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</si>
  <si>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</si>
  <si>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</si>
  <si>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</si>
  <si>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</si>
  <si>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</si>
  <si>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</si>
  <si>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</si>
  <si>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</si>
  <si>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</si>
  <si>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</si>
  <si>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</si>
  <si>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</si>
  <si>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</si>
  <si>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</si>
  <si>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</si>
  <si>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</si>
  <si>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</si>
  <si>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</si>
  <si>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</si>
  <si>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</si>
  <si>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</si>
  <si>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</si>
  <si>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</si>
  <si>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</si>
  <si>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</si>
  <si>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</si>
  <si>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</si>
  <si>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</si>
  <si>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</si>
  <si>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</si>
  <si>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</si>
  <si>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</si>
  <si>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</si>
  <si>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</si>
  <si>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</si>
  <si>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</si>
  <si>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</si>
  <si>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</si>
  <si>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</si>
  <si>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</si>
  <si>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</si>
  <si>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</si>
  <si>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</si>
  <si>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</si>
  <si>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</si>
  <si>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</si>
  <si>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</si>
  <si>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</si>
  <si>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</si>
  <si>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</si>
  <si>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</si>
  <si>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</si>
  <si>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</si>
  <si>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</si>
  <si>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</si>
  <si>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</si>
  <si>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</si>
  <si>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</si>
  <si>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</si>
  <si>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</si>
  <si>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</si>
  <si>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</si>
  <si>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</si>
  <si>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</si>
  <si>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</si>
  <si>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</si>
  <si>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</si>
  <si>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</si>
  <si>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</si>
  <si>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</si>
  <si>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</si>
  <si>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</si>
  <si>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</si>
  <si>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</si>
  <si>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</si>
  <si>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</si>
  <si>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</si>
  <si>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</si>
  <si>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</si>
  <si>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</si>
  <si>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</si>
  <si>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</si>
  <si>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</si>
  <si>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</si>
  <si>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</si>
  <si>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</si>
  <si>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</si>
  <si>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</si>
  <si>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</si>
  <si>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</si>
  <si>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</si>
  <si>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</si>
  <si>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</si>
  <si>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</si>
  <si>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</si>
  <si>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</si>
  <si>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</si>
  <si>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</si>
  <si>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</si>
  <si>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</si>
  <si>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</si>
  <si>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</si>
  <si>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</si>
  <si>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</si>
  <si>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</si>
  <si>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</si>
  <si>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</si>
  <si>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</si>
  <si>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</si>
  <si>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</si>
  <si>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</si>
  <si>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</si>
  <si>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</si>
  <si>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</si>
  <si>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</si>
  <si>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</si>
  <si>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</si>
  <si>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</si>
  <si>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</si>
  <si>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</si>
  <si>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</si>
  <si>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</si>
  <si>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</si>
  <si>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</si>
  <si>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</si>
  <si>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</si>
  <si>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</si>
  <si>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</si>
  <si>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</si>
  <si>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</si>
  <si>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</si>
  <si>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</si>
  <si>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</si>
  <si>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</si>
  <si>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</si>
  <si>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</si>
  <si>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</si>
  <si>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</si>
  <si>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</si>
  <si>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</si>
  <si>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</si>
  <si>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</si>
  <si>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</si>
  <si>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</si>
  <si>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</si>
  <si>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</si>
  <si>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</si>
  <si>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</si>
  <si>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</si>
  <si>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</si>
  <si>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</si>
  <si>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</si>
  <si>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</si>
  <si>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</si>
  <si>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</si>
  <si>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</si>
  <si>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</si>
  <si>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</si>
  <si>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</si>
  <si>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</si>
  <si>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</si>
  <si>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</si>
  <si>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</si>
  <si>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</si>
  <si>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</si>
  <si>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</si>
  <si>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</si>
  <si>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</si>
  <si>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</si>
  <si>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</si>
  <si>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</si>
  <si>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</si>
  <si>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</si>
  <si>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</si>
  <si>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</si>
  <si>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</si>
  <si>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</si>
  <si>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</si>
  <si>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</si>
  <si>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</si>
  <si>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</si>
  <si>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</si>
  <si>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</si>
  <si>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</si>
  <si>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</si>
  <si>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</si>
  <si>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</si>
  <si>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</si>
  <si>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</si>
  <si>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</si>
  <si>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</si>
  <si>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</si>
  <si>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</si>
  <si>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</si>
  <si>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</si>
  <si>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</si>
  <si>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</si>
  <si>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</si>
  <si>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</si>
  <si>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</si>
  <si>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</si>
  <si>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</si>
  <si>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</si>
  <si>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</si>
  <si>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</si>
  <si>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</si>
  <si>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</si>
  <si>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</si>
  <si>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</si>
  <si>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</si>
  <si>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</si>
  <si>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</si>
  <si>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</si>
  <si>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</si>
  <si>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</si>
  <si>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</si>
  <si>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</si>
  <si>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</si>
  <si>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</si>
  <si>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</si>
  <si>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</si>
  <si>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</si>
  <si>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</si>
  <si>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</si>
  <si>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</si>
  <si>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</si>
  <si>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</si>
  <si>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</si>
  <si>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</si>
  <si>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</si>
  <si>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</si>
  <si>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</si>
  <si>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</si>
  <si>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</si>
  <si>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</si>
  <si>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</si>
  <si>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</si>
  <si>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</si>
  <si>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</si>
  <si>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</si>
  <si>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</si>
  <si>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</si>
  <si>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</si>
  <si>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</si>
  <si>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</si>
  <si>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</si>
  <si>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</si>
  <si>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</si>
  <si>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</si>
  <si>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</si>
  <si>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</si>
  <si>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</si>
  <si>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</si>
  <si>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</si>
  <si>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</si>
  <si>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</si>
  <si>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</si>
  <si>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</si>
  <si>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</si>
  <si>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</si>
  <si>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</si>
  <si>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</si>
  <si>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</si>
  <si>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</si>
  <si>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</si>
  <si>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</si>
  <si>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</si>
  <si>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</si>
  <si>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</si>
  <si>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</si>
  <si>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</si>
  <si>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</si>
  <si>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</si>
  <si>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</si>
  <si>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</si>
  <si>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</si>
  <si>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</si>
  <si>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</si>
  <si>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</si>
  <si>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</si>
  <si>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</si>
  <si>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</si>
  <si>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</si>
  <si>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</si>
  <si>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</si>
  <si>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</si>
  <si>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</si>
  <si>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</si>
  <si>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</si>
  <si>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</si>
  <si>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</si>
  <si>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</si>
  <si>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</si>
  <si>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</si>
  <si>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</si>
  <si>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</si>
  <si>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</si>
  <si>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</si>
  <si>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</si>
  <si>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</si>
  <si>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</si>
  <si>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</si>
  <si>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</si>
  <si>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</si>
  <si>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</si>
  <si>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</si>
  <si>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</si>
  <si>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</si>
  <si>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</si>
  <si>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</si>
  <si>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</si>
  <si>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</si>
  <si>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</si>
  <si>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</si>
  <si>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</si>
  <si>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</si>
  <si>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</si>
  <si>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</si>
  <si>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</si>
  <si>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</si>
  <si>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</si>
  <si>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</si>
  <si>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</si>
  <si>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</si>
  <si>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</si>
  <si>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</si>
  <si>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</si>
  <si>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</si>
  <si>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</si>
  <si>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</si>
  <si>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</si>
  <si>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</si>
  <si>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</si>
  <si>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</si>
  <si>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</si>
  <si>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</si>
  <si>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</si>
  <si>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</si>
  <si>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</si>
  <si>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</si>
  <si>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</si>
  <si>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</si>
  <si>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</si>
  <si>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</si>
  <si>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</si>
  <si>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</si>
  <si>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</si>
  <si>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</si>
  <si>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</si>
  <si>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</si>
  <si>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</si>
  <si>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</si>
  <si>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</si>
  <si>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</si>
  <si>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</si>
  <si>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</si>
  <si>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</si>
  <si>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</si>
  <si>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</si>
  <si>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</si>
  <si>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</si>
  <si>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</si>
  <si>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</si>
  <si>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</si>
  <si>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</si>
  <si>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</si>
  <si>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</si>
  <si>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</si>
  <si>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</si>
  <si>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</si>
  <si>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</si>
  <si>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</si>
  <si>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</si>
  <si>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</si>
  <si>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</si>
  <si>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</si>
  <si>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</si>
  <si>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</si>
  <si>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</si>
  <si>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</si>
  <si>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</si>
  <si>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</si>
  <si>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</si>
  <si>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</si>
  <si>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</si>
  <si>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</si>
  <si>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</si>
  <si>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</si>
  <si>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</si>
  <si>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</si>
  <si>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</si>
  <si>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</si>
  <si>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</si>
  <si>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</si>
  <si>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</si>
  <si>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</si>
  <si>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</si>
  <si>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</si>
  <si>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</si>
  <si>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</si>
  <si>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</si>
  <si>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</si>
  <si>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</si>
  <si>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</si>
  <si>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</si>
  <si>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</si>
  <si>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</si>
  <si>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</si>
  <si>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</si>
  <si>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</si>
  <si>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</si>
  <si>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</si>
  <si>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</si>
  <si>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</si>
  <si>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</si>
  <si>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</si>
  <si>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</si>
  <si>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</si>
  <si>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</si>
  <si>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</si>
  <si>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</si>
  <si>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</si>
  <si>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</si>
  <si>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</si>
  <si>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</si>
  <si>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</si>
  <si>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</si>
  <si>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</si>
  <si>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</si>
  <si>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</si>
  <si>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</si>
  <si>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</si>
  <si>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</si>
  <si>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</si>
  <si>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</si>
  <si>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</si>
  <si>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</si>
  <si>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</si>
  <si>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</si>
  <si>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</si>
  <si>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</si>
  <si>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</si>
  <si>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</si>
  <si>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</si>
  <si>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</si>
  <si>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</si>
  <si>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</si>
  <si>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</si>
  <si>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</si>
  <si>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</si>
  <si>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</si>
  <si>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</si>
  <si>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</si>
  <si>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</si>
  <si>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</si>
  <si>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</si>
  <si>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</si>
  <si>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</si>
  <si>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</si>
  <si>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</si>
  <si>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</si>
  <si>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</si>
  <si>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</si>
  <si>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</si>
  <si>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</si>
  <si>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</si>
  <si>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</si>
  <si>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</si>
  <si>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</si>
  <si>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</si>
  <si>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</si>
  <si>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</si>
  <si>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</si>
  <si>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</si>
  <si>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</si>
  <si>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</si>
  <si>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</si>
  <si>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</si>
  <si>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</si>
  <si>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</si>
  <si>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</si>
  <si>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</si>
  <si>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</si>
  <si>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</si>
  <si>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</si>
  <si>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</si>
  <si>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</si>
  <si>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</si>
  <si>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</si>
  <si>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</si>
  <si>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</si>
  <si>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</si>
  <si>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</si>
  <si>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</si>
  <si>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</si>
  <si>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</si>
  <si>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</si>
  <si>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</si>
  <si>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</si>
  <si>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</si>
  <si>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</si>
  <si>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</si>
  <si>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</si>
  <si>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</si>
  <si>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</si>
  <si>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</si>
  <si>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</si>
  <si>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</si>
  <si>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</si>
  <si>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</si>
  <si>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</si>
  <si>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</si>
  <si>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</si>
  <si>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</si>
  <si>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</si>
  <si>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</si>
  <si>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</si>
  <si>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</si>
  <si>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</si>
  <si>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</si>
  <si>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</si>
  <si>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</si>
  <si>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</si>
  <si>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</si>
  <si>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</si>
  <si>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</si>
  <si>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</si>
  <si>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</si>
  <si>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</si>
  <si>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</si>
  <si>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</si>
  <si>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</si>
  <si>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</si>
  <si>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</si>
  <si>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</si>
  <si>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</si>
  <si>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</si>
  <si>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</si>
  <si>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</si>
  <si>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</si>
  <si>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</si>
  <si>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</si>
  <si>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</si>
  <si>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</si>
  <si>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</si>
  <si>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</si>
  <si>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</si>
  <si>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</si>
  <si>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</si>
  <si>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</si>
  <si>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</si>
  <si>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</si>
  <si>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</si>
  <si>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</si>
  <si>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</si>
  <si>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</si>
  <si>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</si>
  <si>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</si>
  <si>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</si>
  <si>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</si>
  <si>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</si>
  <si>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</si>
  <si>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</si>
  <si>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</si>
  <si>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</si>
  <si>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</si>
  <si>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</si>
  <si>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</si>
  <si>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</si>
  <si>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</si>
  <si>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</si>
  <si>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</si>
  <si>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</si>
  <si>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</si>
  <si>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</si>
  <si>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</si>
  <si>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</si>
  <si>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</si>
  <si>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</si>
  <si>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</si>
  <si>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</si>
  <si>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</si>
  <si>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</si>
  <si>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</si>
  <si>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</si>
  <si>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</si>
  <si>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</si>
  <si>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</si>
  <si>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</si>
  <si>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</si>
  <si>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</si>
  <si>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</si>
  <si>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</si>
  <si>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</si>
  <si>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</si>
  <si>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</si>
  <si>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</si>
  <si>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</si>
  <si>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</si>
  <si>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</si>
  <si>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</si>
  <si>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</si>
  <si>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</si>
  <si>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</si>
  <si>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</si>
  <si>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</si>
  <si>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</si>
  <si>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</si>
  <si>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</si>
  <si>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</si>
  <si>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</si>
  <si>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</si>
  <si>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</si>
  <si>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</si>
  <si>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</si>
  <si>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</si>
  <si>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</si>
  <si>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</si>
  <si>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</si>
  <si>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</si>
  <si>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</si>
  <si>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</si>
  <si>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</si>
  <si>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</si>
  <si>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</si>
  <si>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</si>
  <si>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</si>
  <si>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</si>
  <si>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</si>
  <si>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</si>
  <si>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</si>
  <si>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</si>
  <si>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</si>
  <si>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</si>
  <si>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</si>
  <si>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</si>
  <si>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</si>
  <si>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</si>
  <si>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</si>
  <si>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</si>
  <si>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</si>
  <si>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</si>
  <si>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</si>
  <si>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</si>
  <si>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</si>
  <si>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</si>
  <si>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</si>
  <si>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</si>
  <si>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</si>
  <si>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</si>
  <si>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</si>
  <si>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</si>
  <si>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</si>
  <si>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</si>
  <si>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</si>
  <si>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</si>
  <si>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</si>
  <si>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</si>
  <si>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</si>
  <si>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</si>
  <si>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</si>
  <si>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</si>
  <si>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</si>
  <si>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</si>
  <si>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</si>
  <si>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</si>
  <si>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</si>
  <si>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</si>
  <si>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</si>
  <si>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</si>
  <si>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</si>
  <si>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</si>
  <si>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</si>
  <si>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</si>
  <si>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</si>
  <si>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</si>
  <si>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</si>
  <si>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</si>
  <si>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</si>
  <si>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</si>
  <si>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</si>
  <si>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</si>
  <si>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</si>
  <si>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</si>
  <si>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</si>
  <si>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</si>
  <si>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</si>
  <si>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</si>
  <si>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</si>
  <si>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</si>
  <si>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</si>
  <si>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</si>
  <si>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</si>
  <si>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</si>
  <si>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</si>
  <si>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</si>
  <si>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</si>
  <si>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</si>
  <si>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</si>
  <si>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</si>
  <si>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</si>
  <si>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</si>
  <si>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</si>
  <si>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</si>
  <si>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</si>
  <si>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</si>
  <si>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</si>
  <si>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</si>
  <si>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</si>
  <si>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</si>
  <si>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</si>
  <si>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</si>
  <si>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</si>
  <si>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</si>
  <si>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</si>
  <si>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</si>
  <si>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</si>
  <si>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</si>
  <si>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</si>
  <si>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</si>
  <si>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</si>
  <si>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</si>
  <si>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</si>
  <si>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</si>
  <si>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</si>
  <si>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</si>
  <si>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</si>
  <si>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</si>
  <si>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</si>
  <si>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</si>
  <si>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</si>
  <si>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</si>
  <si>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</si>
  <si>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</si>
  <si>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</si>
  <si>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</si>
  <si>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</si>
  <si>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</si>
  <si>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</si>
  <si>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</si>
  <si>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</si>
  <si>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</si>
  <si>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</si>
  <si>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</si>
  <si>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</si>
  <si>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</si>
  <si>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</si>
  <si>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</si>
  <si>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</si>
  <si>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</si>
  <si>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</si>
  <si>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</si>
  <si>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</si>
  <si>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</si>
  <si>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</si>
  <si>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</si>
  <si>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</si>
  <si>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</si>
  <si>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</si>
  <si>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</si>
  <si>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</si>
  <si>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</si>
  <si>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</si>
  <si>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</si>
  <si>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</si>
  <si>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</si>
  <si>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</si>
  <si>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</si>
  <si>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</si>
  <si>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</si>
  <si>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</si>
  <si>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</si>
  <si>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</si>
  <si>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</si>
  <si>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</si>
  <si>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</si>
  <si>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</si>
  <si>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</si>
  <si>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</si>
  <si>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</si>
  <si>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</si>
  <si>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</si>
  <si>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</si>
  <si>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</si>
  <si>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</si>
  <si>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</si>
  <si>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</si>
  <si>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</si>
  <si>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</si>
  <si>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</si>
  <si>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</si>
  <si>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</si>
  <si>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</si>
  <si>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</si>
  <si>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</si>
  <si>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</si>
  <si>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</si>
  <si>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</si>
  <si>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</si>
  <si>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</si>
  <si>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</si>
  <si>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</si>
  <si>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</si>
  <si>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</si>
  <si>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</si>
  <si>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</si>
  <si>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</si>
  <si>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</si>
  <si>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</si>
  <si>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</si>
  <si>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</si>
  <si>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</si>
  <si>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</si>
  <si>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</si>
  <si>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</si>
  <si>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</si>
  <si>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</si>
  <si>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</si>
  <si>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</si>
  <si>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</si>
  <si>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</si>
  <si>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</si>
  <si>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</si>
  <si>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</si>
  <si>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</si>
  <si>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</si>
  <si>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</si>
  <si>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</si>
  <si>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</si>
  <si>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</si>
  <si>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</si>
  <si>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</si>
  <si>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</si>
  <si>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</si>
  <si>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</si>
  <si>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</si>
  <si>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</si>
  <si>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</si>
  <si>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</si>
  <si>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</si>
  <si>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</si>
  <si>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</si>
  <si>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</si>
  <si>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</si>
  <si>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</si>
  <si>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</si>
  <si>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</si>
  <si>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</si>
  <si>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</si>
  <si>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</si>
  <si>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</si>
  <si>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</si>
  <si>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</si>
  <si>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</si>
  <si>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</si>
  <si>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</si>
  <si>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</si>
  <si>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</si>
  <si>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</si>
  <si>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</si>
  <si>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</si>
  <si>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</si>
  <si>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</si>
  <si>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</si>
  <si>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</si>
  <si>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</si>
  <si>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</si>
  <si>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</si>
  <si>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</si>
  <si>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</si>
  <si>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</si>
  <si>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</si>
  <si>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</si>
  <si>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</si>
  <si>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</si>
  <si>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</si>
  <si>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</si>
  <si>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</si>
  <si>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</si>
  <si>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</si>
  <si>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</si>
  <si>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</si>
  <si>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</si>
  <si>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</si>
  <si>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</si>
  <si>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</si>
  <si>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</si>
  <si>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</si>
  <si>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</si>
  <si>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</si>
  <si>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</si>
  <si>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</si>
  <si>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</si>
  <si>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</si>
  <si>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</si>
  <si>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</si>
  <si>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</si>
  <si>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</si>
  <si>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</si>
  <si>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</si>
  <si>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</si>
  <si>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</si>
  <si>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</si>
  <si>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</si>
  <si>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</si>
  <si>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</si>
  <si>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</si>
  <si>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</si>
  <si>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</si>
  <si>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</si>
  <si>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</si>
  <si>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</si>
  <si>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</si>
  <si>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</si>
  <si>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</si>
  <si>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</si>
  <si>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</si>
  <si>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</si>
  <si>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</si>
  <si>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</si>
  <si>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</si>
  <si>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</si>
  <si>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</si>
  <si>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</si>
  <si>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</si>
  <si>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</si>
  <si>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</si>
  <si>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</si>
  <si>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</si>
  <si>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</si>
  <si>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</si>
  <si>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</si>
  <si>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</si>
  <si>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</si>
  <si>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</si>
  <si>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</si>
  <si>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</si>
  <si>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</si>
  <si>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</si>
  <si>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</si>
  <si>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</si>
  <si>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</si>
  <si>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</si>
  <si>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</si>
  <si>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</si>
  <si>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</si>
  <si>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</si>
  <si>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</si>
  <si>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</si>
  <si>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</si>
  <si>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</si>
  <si>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</si>
  <si>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</si>
  <si>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</si>
  <si>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</si>
  <si>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</si>
  <si>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</si>
  <si>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</si>
  <si>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</si>
  <si>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</si>
  <si>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</si>
  <si>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</si>
  <si>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</si>
  <si>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</si>
  <si>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</si>
  <si>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</si>
  <si>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</si>
  <si>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</si>
  <si>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</si>
  <si>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</si>
  <si>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</si>
  <si>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</si>
  <si>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</si>
  <si>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</si>
  <si>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</si>
  <si>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</si>
  <si>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</si>
  <si>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</si>
  <si>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</si>
  <si>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</si>
  <si>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</si>
  <si>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</si>
  <si>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</si>
  <si>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</si>
  <si>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</si>
  <si>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</si>
  <si>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</si>
  <si>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</si>
  <si>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</si>
  <si>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</si>
  <si>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</si>
  <si>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</si>
  <si>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</si>
  <si>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</si>
  <si>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</si>
  <si>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</si>
  <si>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</si>
  <si>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</si>
  <si>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</si>
  <si>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</si>
  <si>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</si>
  <si>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</si>
  <si>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</si>
  <si>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</si>
  <si>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</si>
  <si>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</si>
  <si>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</si>
  <si>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</si>
  <si>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</si>
  <si>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</si>
  <si>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</si>
  <si>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</si>
  <si>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</si>
  <si>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</si>
  <si>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</si>
  <si>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</si>
  <si>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</si>
  <si>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</si>
  <si>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</si>
  <si>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</si>
  <si>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</si>
  <si>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</si>
  <si>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</si>
  <si>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</si>
  <si>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</si>
  <si>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</si>
  <si>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</si>
  <si>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</si>
  <si>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</si>
  <si>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</si>
  <si>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</si>
  <si>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</si>
  <si>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</si>
  <si>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</si>
  <si>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</si>
  <si>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</si>
  <si>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</si>
  <si>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</si>
  <si>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</si>
  <si>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</si>
  <si>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</si>
  <si>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</si>
  <si>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</si>
  <si>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</si>
  <si>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</si>
  <si>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</si>
  <si>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</si>
  <si>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</si>
  <si>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</si>
  <si>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</si>
  <si>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</si>
  <si>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</si>
  <si>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</si>
  <si>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</si>
  <si>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</si>
  <si>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</si>
  <si>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</si>
  <si>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</si>
  <si>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</si>
  <si>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</si>
  <si>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</si>
  <si>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</si>
  <si>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</si>
  <si>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</si>
  <si>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</si>
  <si>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</si>
  <si>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</si>
  <si>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</si>
  <si>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</si>
  <si>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</si>
  <si>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</si>
  <si>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</si>
  <si>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</si>
  <si>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</si>
  <si>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</si>
  <si>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</si>
  <si>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</si>
  <si>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</si>
  <si>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</si>
  <si>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</si>
  <si>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</si>
  <si>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</si>
  <si>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</si>
  <si>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</si>
  <si>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</si>
  <si>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</si>
  <si>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</si>
  <si>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</si>
  <si>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</si>
  <si>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</si>
  <si>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</si>
  <si>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</si>
  <si>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</si>
  <si>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</si>
  <si>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</si>
  <si>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</si>
  <si>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</si>
  <si>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</si>
  <si>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</si>
  <si>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</si>
  <si>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</si>
  <si>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</si>
  <si>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</si>
  <si>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</si>
  <si>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</si>
  <si>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</si>
  <si>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</si>
  <si>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</si>
  <si>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</si>
  <si>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</si>
  <si>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</si>
  <si>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</si>
  <si>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</si>
  <si>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</si>
  <si>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</si>
  <si>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</si>
  <si>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</si>
  <si>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</si>
  <si>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</si>
  <si>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</si>
  <si>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</si>
  <si>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</si>
  <si>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</si>
  <si>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</si>
  <si>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</si>
  <si>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</si>
  <si>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</si>
  <si>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</si>
  <si>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</si>
  <si>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</si>
  <si>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</si>
  <si>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</si>
  <si>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</si>
  <si>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</si>
  <si>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</si>
  <si>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</si>
  <si>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</si>
  <si>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</si>
  <si>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</si>
  <si>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</si>
  <si>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</si>
  <si>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</si>
  <si>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</si>
  <si>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</si>
  <si>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</si>
  <si>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</si>
  <si>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</si>
  <si>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</si>
  <si>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</si>
  <si>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</si>
  <si>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</si>
  <si>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</si>
  <si>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</si>
  <si>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</si>
  <si>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</si>
  <si>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</si>
  <si>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</si>
  <si>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</si>
  <si>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</si>
  <si>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</si>
  <si>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</si>
  <si>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</si>
  <si>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</si>
  <si>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</si>
  <si>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</si>
  <si>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</si>
  <si>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</si>
  <si>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</si>
  <si>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</si>
  <si>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</si>
  <si>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</si>
  <si>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</si>
  <si>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</si>
  <si>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</si>
  <si>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</si>
  <si>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</si>
  <si>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</si>
  <si>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</si>
  <si>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</si>
  <si>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</si>
  <si>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</si>
  <si>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</si>
  <si>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</si>
  <si>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</si>
  <si>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</si>
  <si>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</si>
  <si>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</si>
  <si>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</si>
  <si>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</si>
  <si>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</si>
  <si>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</si>
  <si>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</si>
  <si>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</si>
  <si>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</si>
  <si>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</si>
  <si>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</si>
  <si>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</si>
  <si>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</si>
  <si>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</si>
  <si>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</si>
  <si>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</si>
  <si>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</si>
  <si>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</si>
  <si>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</si>
  <si>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</si>
  <si>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</si>
  <si>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</si>
  <si>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</si>
  <si>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</si>
  <si>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</si>
  <si>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</si>
  <si>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</si>
  <si>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</si>
  <si>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</si>
  <si>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</si>
  <si>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</si>
  <si>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</si>
  <si>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</si>
  <si>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</si>
  <si>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</si>
  <si>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</si>
  <si>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</si>
  <si>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</si>
  <si>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</si>
  <si>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</si>
  <si>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</si>
  <si>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</si>
  <si>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</si>
  <si>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</si>
  <si>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</si>
  <si>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</si>
  <si>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</si>
  <si>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</si>
  <si>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</si>
  <si>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</si>
  <si>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</si>
  <si>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</si>
  <si>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</si>
  <si>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</si>
  <si>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</si>
  <si>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</si>
  <si>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</si>
  <si>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</si>
  <si>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</si>
  <si>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</si>
  <si>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</si>
  <si>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</si>
  <si>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</si>
  <si>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</si>
  <si>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</si>
  <si>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</si>
  <si>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</si>
  <si>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</si>
  <si>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</si>
  <si>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</si>
  <si>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</si>
  <si>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</si>
  <si>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</si>
  <si>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</si>
  <si>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</si>
  <si>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</si>
  <si>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</si>
  <si>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</si>
  <si>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</si>
  <si>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</si>
  <si>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</si>
  <si>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</si>
  <si>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</si>
  <si>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</si>
  <si>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</si>
  <si>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</si>
  <si>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</si>
  <si>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</si>
  <si>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</si>
  <si>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</si>
  <si>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</si>
  <si>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</si>
  <si>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</si>
  <si>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</si>
  <si>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</si>
  <si>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</si>
  <si>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</si>
  <si>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</si>
  <si>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</si>
  <si>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</si>
  <si>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</si>
  <si>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</si>
  <si>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</si>
  <si>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</si>
  <si>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</si>
  <si>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</si>
  <si>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</si>
  <si>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</si>
  <si>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</si>
  <si>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</si>
  <si>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</si>
  <si>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</si>
  <si>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</si>
  <si>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</si>
  <si>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</si>
  <si>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</si>
  <si>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</si>
  <si>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</si>
  <si>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</si>
  <si>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</si>
  <si>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</si>
  <si>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</si>
  <si>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</si>
  <si>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</si>
  <si>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</si>
  <si>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</si>
  <si>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</si>
  <si>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</si>
  <si>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</si>
  <si>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</si>
  <si>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</si>
  <si>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</si>
  <si>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</si>
  <si>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</si>
  <si>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</si>
  <si>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</si>
  <si>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</si>
  <si>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</si>
  <si>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</si>
  <si>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</si>
  <si>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</si>
  <si>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</si>
  <si>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</si>
  <si>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</si>
  <si>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</si>
  <si>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</si>
  <si>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</si>
  <si>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</si>
  <si>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</si>
  <si>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</si>
  <si>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</si>
  <si>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</si>
  <si>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</si>
  <si>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</si>
  <si>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</si>
  <si>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</si>
  <si>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</si>
  <si>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</si>
  <si>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</si>
  <si>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</si>
  <si>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</si>
  <si>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</si>
  <si>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</si>
  <si>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</si>
  <si>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</si>
  <si>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</si>
  <si>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</si>
  <si>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</si>
  <si>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</si>
  <si>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</si>
  <si>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</si>
  <si>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</si>
  <si>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</si>
  <si>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</si>
  <si>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</si>
  <si>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</si>
  <si>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</si>
  <si>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</si>
  <si>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</si>
  <si>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</si>
  <si>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</si>
  <si>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</si>
  <si>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</si>
  <si>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</si>
  <si>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</si>
  <si>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</si>
  <si>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</si>
  <si>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</si>
  <si>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</si>
  <si>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</si>
  <si>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</si>
  <si>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</si>
  <si>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</si>
  <si>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</si>
  <si>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</si>
  <si>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</si>
  <si>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</si>
  <si>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</si>
  <si>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</si>
  <si>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</si>
  <si>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</si>
  <si>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</si>
  <si>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</si>
  <si>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</si>
  <si>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</si>
  <si>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</si>
  <si>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</si>
  <si>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</si>
  <si>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</si>
  <si>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</si>
  <si>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</si>
  <si>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</si>
  <si>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</si>
  <si>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</si>
  <si>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</si>
  <si>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</si>
  <si>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</si>
  <si>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</si>
  <si>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</si>
  <si>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</si>
  <si>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</si>
  <si>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</si>
  <si>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</si>
  <si>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</si>
  <si>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</si>
  <si>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</si>
  <si>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</si>
  <si>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</si>
  <si>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</si>
  <si>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</si>
  <si>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</si>
  <si>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</si>
  <si>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</si>
  <si>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</si>
  <si>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</si>
  <si>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</si>
  <si>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</si>
  <si>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</si>
  <si>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</si>
  <si>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</si>
  <si>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</si>
  <si>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</si>
  <si>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</si>
  <si>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</si>
  <si>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</si>
  <si>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</si>
  <si>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</si>
  <si>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</si>
  <si>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</si>
  <si>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</si>
  <si>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</si>
  <si>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</si>
  <si>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</si>
  <si>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</si>
  <si>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</si>
  <si>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</si>
  <si>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</si>
  <si>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</si>
  <si>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</si>
  <si>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</si>
  <si>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</si>
  <si>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</si>
  <si>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</si>
  <si>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</si>
  <si>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</si>
  <si>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</si>
  <si>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</si>
  <si>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</si>
  <si>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</si>
  <si>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</si>
  <si>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</si>
  <si>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</si>
  <si>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</si>
  <si>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</si>
  <si>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</si>
  <si>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</si>
  <si>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</si>
  <si>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</si>
  <si>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</si>
  <si>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</si>
  <si>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</si>
  <si>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</si>
  <si>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</si>
  <si>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</si>
  <si>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</si>
  <si>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</si>
  <si>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</si>
  <si>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</si>
  <si>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</si>
  <si>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</si>
  <si>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</si>
  <si>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</si>
  <si>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</si>
  <si>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</si>
  <si>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</si>
  <si>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</si>
  <si>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</si>
  <si>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</si>
  <si>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</si>
  <si>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</si>
  <si>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</si>
  <si>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</si>
  <si>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</si>
  <si>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</si>
  <si>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</si>
  <si>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</si>
  <si>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</si>
  <si>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</si>
  <si>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</si>
  <si>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</si>
  <si>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</si>
  <si>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</si>
  <si>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</si>
  <si>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</si>
  <si>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</si>
  <si>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</si>
  <si>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</si>
  <si>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</si>
  <si>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</si>
  <si>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</si>
  <si>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</si>
  <si>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</si>
  <si>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</si>
  <si>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</si>
  <si>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</si>
  <si>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</si>
  <si>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</si>
  <si>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</si>
  <si>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</si>
  <si>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</si>
  <si>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</si>
  <si>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</si>
  <si>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</si>
  <si>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</si>
  <si>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</si>
  <si>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</si>
  <si>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</si>
  <si>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</si>
  <si>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</si>
  <si>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</si>
  <si>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</si>
  <si>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</si>
  <si>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</si>
  <si>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</si>
  <si>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</si>
  <si>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</si>
  <si>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</si>
  <si>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</si>
  <si>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</si>
  <si>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</si>
  <si>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</si>
  <si>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</si>
  <si>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</si>
  <si>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</si>
  <si>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</si>
  <si>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</si>
  <si>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</si>
  <si>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</si>
  <si>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</si>
  <si>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</si>
  <si>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</si>
  <si>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</si>
  <si>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</si>
  <si>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</si>
  <si>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</si>
  <si>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</si>
  <si>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</si>
  <si>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</si>
  <si>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</si>
  <si>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</si>
  <si>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</si>
  <si>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</si>
  <si>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</si>
  <si>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</si>
  <si>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</si>
  <si>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</si>
  <si>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</si>
  <si>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</si>
  <si>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</si>
  <si>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</si>
  <si>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</si>
  <si>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</si>
  <si>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</si>
  <si>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</si>
  <si>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</si>
  <si>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</si>
  <si>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</si>
  <si>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</si>
  <si>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</si>
  <si>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</si>
  <si>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</si>
  <si>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</si>
  <si>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</si>
  <si>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</si>
  <si>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</si>
  <si>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</si>
  <si>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</si>
  <si>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</si>
  <si>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</si>
  <si>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</si>
  <si>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</si>
  <si>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</si>
  <si>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</si>
  <si>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</si>
  <si>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</si>
  <si>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</si>
  <si>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</si>
  <si>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</si>
  <si>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</si>
  <si>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</si>
  <si>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</si>
  <si>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</si>
  <si>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</si>
  <si>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</si>
  <si>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</si>
  <si>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</si>
  <si>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</si>
  <si>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</si>
  <si>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</si>
  <si>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</si>
  <si>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</si>
  <si>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</si>
  <si>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</si>
  <si>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</si>
  <si>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</si>
  <si>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</si>
  <si>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</si>
  <si>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</si>
  <si>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</si>
  <si>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</si>
  <si>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</si>
  <si>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</si>
  <si>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</si>
  <si>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</si>
  <si>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</si>
  <si>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</si>
  <si>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</si>
  <si>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</si>
  <si>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</si>
  <si>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</si>
  <si>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</si>
  <si>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</si>
  <si>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</si>
  <si>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</si>
  <si>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</si>
  <si>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</si>
  <si>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</si>
  <si>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</si>
  <si>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</si>
  <si>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</si>
  <si>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</si>
  <si>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</si>
  <si>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</si>
  <si>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</si>
  <si>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</si>
  <si>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</si>
  <si>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</si>
  <si>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</si>
  <si>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</si>
  <si>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</si>
  <si>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</si>
  <si>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</si>
  <si>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</si>
  <si>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</si>
  <si>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</si>
  <si>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</si>
  <si>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</si>
  <si>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</si>
  <si>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</si>
  <si>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</si>
  <si>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</si>
  <si>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</si>
  <si>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</si>
  <si>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</si>
  <si>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</si>
  <si>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</si>
  <si>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</si>
  <si>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</si>
  <si>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</si>
  <si>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</si>
  <si>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</si>
  <si>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</si>
  <si>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</si>
  <si>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</si>
  <si>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</si>
  <si>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</si>
  <si>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</si>
  <si>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</si>
  <si>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</si>
  <si>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</si>
  <si>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</si>
  <si>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</si>
  <si>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</si>
  <si>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</si>
  <si>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</si>
  <si>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</si>
  <si>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</si>
  <si>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</si>
  <si>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</si>
  <si>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</si>
  <si>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</si>
  <si>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</si>
  <si>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</si>
  <si>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</si>
  <si>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</si>
  <si>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</si>
  <si>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</si>
  <si>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</si>
  <si>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</si>
  <si>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</si>
  <si>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</si>
  <si>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</si>
  <si>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</si>
  <si>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</si>
  <si>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</si>
  <si>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</si>
  <si>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</si>
  <si>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</si>
  <si>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</si>
  <si>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</si>
  <si>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</si>
  <si>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</si>
  <si>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</si>
  <si>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</si>
  <si>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</si>
  <si>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</si>
  <si>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</si>
  <si>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</si>
  <si>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</si>
  <si>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</si>
  <si>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</si>
  <si>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</si>
  <si>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</si>
  <si>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</si>
  <si>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</si>
  <si>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</si>
  <si>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</si>
  <si>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</si>
  <si>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</si>
  <si>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</si>
  <si>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</si>
  <si>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</si>
  <si>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</si>
  <si>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</si>
  <si>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</si>
  <si>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</si>
  <si>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</si>
  <si>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</si>
  <si>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</si>
  <si>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</si>
  <si>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</si>
  <si>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</si>
  <si>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</si>
  <si>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</si>
  <si>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</si>
  <si>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</si>
  <si>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</si>
  <si>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</si>
  <si>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</si>
  <si>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</si>
  <si>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</si>
  <si>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</si>
  <si>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</si>
  <si>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</si>
  <si>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</si>
  <si>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</si>
  <si>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</si>
  <si>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</si>
  <si>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</si>
  <si>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</si>
  <si>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</si>
  <si>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</si>
  <si>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</si>
  <si>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</si>
  <si>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</si>
  <si>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</si>
  <si>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</si>
  <si>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</si>
  <si>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</si>
  <si>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</si>
  <si>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</si>
  <si>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</si>
  <si>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</si>
  <si>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</si>
  <si>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</si>
  <si>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</si>
  <si>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</si>
  <si>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</si>
  <si>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</si>
  <si>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</si>
  <si>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</si>
  <si>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</si>
  <si>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</si>
  <si>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</si>
  <si>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</si>
  <si>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</si>
  <si>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</si>
  <si>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</si>
  <si>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</si>
  <si>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</si>
  <si>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</si>
  <si>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</si>
  <si>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</si>
  <si>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</si>
  <si>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</si>
  <si>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</si>
  <si>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</si>
  <si>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</si>
  <si>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</si>
  <si>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</si>
  <si>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</si>
  <si>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</si>
  <si>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</si>
  <si>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</si>
  <si>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</si>
  <si>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</si>
  <si>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</si>
  <si>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</si>
  <si>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</si>
  <si>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</si>
  <si>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</si>
  <si>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</si>
  <si>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</si>
  <si>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</si>
  <si>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</si>
  <si>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</si>
  <si>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</si>
  <si>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</si>
  <si>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</si>
  <si>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</si>
  <si>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</si>
  <si>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</si>
  <si>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</si>
  <si>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</si>
  <si>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</si>
  <si>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</si>
  <si>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</si>
  <si>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</si>
  <si>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</si>
  <si>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</si>
  <si>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</si>
  <si>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</si>
  <si>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</si>
  <si>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</si>
  <si>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</si>
  <si>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</si>
  <si>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</si>
  <si>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</si>
  <si>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</si>
  <si>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</si>
  <si>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</si>
  <si>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</si>
  <si>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</si>
  <si>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</si>
  <si>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</si>
  <si>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</si>
  <si>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</si>
  <si>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</si>
  <si>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</si>
  <si>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</si>
  <si>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</si>
  <si>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</si>
  <si>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</si>
  <si>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</si>
  <si>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</si>
  <si>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</si>
  <si>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</si>
  <si>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</si>
  <si>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</si>
  <si>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</si>
  <si>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</si>
  <si>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</si>
  <si>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</si>
  <si>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</si>
  <si>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</si>
  <si>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</si>
  <si>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</si>
  <si>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</si>
  <si>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</si>
  <si>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</si>
  <si>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</si>
  <si>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</si>
  <si>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</si>
  <si>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</si>
  <si>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</si>
  <si>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</si>
  <si>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</si>
  <si>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</si>
  <si>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</si>
  <si>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</si>
  <si>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</si>
  <si>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</si>
  <si>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</si>
  <si>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</si>
  <si>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</si>
  <si>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</si>
  <si>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</si>
  <si>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</si>
  <si>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</si>
  <si>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</si>
  <si>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</si>
  <si>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</si>
  <si>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</si>
  <si>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</si>
  <si>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</si>
  <si>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</si>
  <si>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</si>
  <si>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</si>
  <si>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</si>
  <si>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</si>
  <si>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</si>
  <si>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</si>
  <si>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</si>
  <si>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</si>
  <si>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</si>
  <si>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</si>
  <si>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</si>
  <si>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</si>
  <si>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</si>
  <si>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</si>
  <si>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</si>
  <si>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</si>
  <si>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</si>
  <si>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</si>
  <si>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</si>
  <si>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</si>
  <si>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</si>
  <si>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</si>
  <si>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</si>
  <si>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</si>
  <si>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</si>
  <si>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</si>
  <si>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</si>
  <si>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</si>
  <si>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</si>
  <si>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</si>
  <si>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</si>
  <si>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</si>
  <si>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</si>
  <si>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</si>
  <si>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</si>
  <si>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</si>
  <si>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</si>
  <si>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</si>
  <si>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</si>
  <si>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</si>
  <si>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</si>
  <si>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</si>
  <si>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</si>
  <si>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</si>
  <si>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</si>
  <si>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</si>
  <si>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</si>
  <si>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</si>
  <si>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</si>
  <si>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</si>
  <si>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</si>
  <si>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</si>
  <si>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</si>
  <si>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</si>
  <si>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</si>
  <si>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</si>
  <si>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</si>
  <si>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</si>
  <si>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</si>
  <si>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</si>
  <si>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</si>
  <si>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</si>
  <si>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</si>
  <si>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</si>
  <si>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</si>
  <si>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</si>
  <si>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</si>
  <si>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</si>
  <si>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</si>
  <si>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</si>
  <si>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</si>
  <si>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</si>
  <si>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</si>
  <si>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</si>
  <si>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</si>
  <si>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</si>
  <si>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</si>
  <si>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</si>
  <si>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</si>
  <si>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</si>
  <si>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</si>
  <si>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</si>
  <si>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</si>
  <si>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</si>
  <si>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</si>
  <si>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</si>
  <si>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</si>
  <si>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</si>
  <si>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</si>
  <si>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</si>
  <si>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</si>
  <si>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</si>
  <si>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</si>
  <si>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</si>
  <si>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</si>
  <si>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</si>
  <si>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</si>
  <si>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</si>
  <si>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</si>
  <si>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</si>
  <si>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</si>
  <si>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</si>
  <si>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</si>
  <si>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</si>
  <si>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</si>
  <si>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</si>
  <si>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</si>
  <si>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</si>
  <si>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</si>
  <si>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</si>
  <si>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</si>
  <si>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</si>
  <si>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</si>
  <si>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</si>
  <si>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</si>
  <si>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</si>
  <si>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</si>
  <si>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</si>
  <si>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</si>
  <si>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</si>
  <si>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</si>
  <si>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</si>
  <si>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</si>
  <si>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</si>
  <si>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</si>
  <si>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</si>
  <si>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</si>
  <si>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</si>
  <si>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</si>
  <si>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</si>
  <si>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</si>
  <si>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</si>
  <si>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</si>
  <si>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</si>
  <si>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</si>
  <si>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</si>
  <si>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</si>
  <si>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</si>
  <si>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</si>
  <si>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</si>
  <si>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</si>
  <si>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</si>
  <si>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</si>
  <si>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</si>
  <si>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</si>
  <si>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</si>
  <si>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</si>
  <si>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</si>
  <si>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</si>
  <si>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</si>
  <si>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</si>
  <si>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</si>
  <si>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</si>
  <si>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</si>
  <si>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</si>
  <si>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</si>
  <si>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</si>
  <si>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</si>
  <si>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</si>
  <si>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</si>
  <si>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</si>
  <si>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</si>
  <si>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</si>
  <si>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</si>
  <si>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</si>
  <si>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</si>
  <si>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</si>
  <si>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</si>
  <si>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</si>
  <si>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</si>
  <si>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</si>
  <si>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</si>
  <si>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</si>
  <si>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</si>
  <si>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</si>
  <si>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</si>
  <si>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</si>
  <si>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</si>
  <si>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</si>
  <si>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</si>
  <si>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</si>
  <si>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</si>
  <si>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</si>
  <si>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</si>
  <si>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</si>
  <si>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</si>
  <si>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</si>
  <si>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</si>
  <si>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</si>
  <si>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</si>
  <si>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</si>
  <si>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</si>
  <si>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</si>
  <si>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</si>
  <si>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</si>
  <si>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</si>
  <si>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</si>
  <si>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</si>
  <si>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</si>
  <si>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</si>
  <si>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</si>
  <si>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</si>
  <si>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</si>
  <si>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</si>
  <si>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</si>
  <si>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</si>
  <si>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</si>
  <si>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</si>
  <si>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</si>
  <si>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</si>
  <si>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</si>
  <si>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</si>
  <si>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</si>
  <si>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</si>
  <si>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</si>
  <si>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</si>
  <si>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</si>
  <si>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</si>
  <si>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</si>
  <si>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</si>
  <si>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</si>
  <si>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</si>
  <si>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</si>
  <si>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</si>
  <si>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</si>
  <si>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</si>
  <si>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</si>
  <si>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</si>
  <si>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</si>
  <si>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</si>
  <si>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</si>
  <si>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</si>
  <si>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</si>
  <si>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</si>
  <si>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</si>
  <si>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</si>
  <si>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</si>
  <si>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</si>
  <si>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</si>
  <si>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</si>
  <si>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</si>
  <si>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</si>
  <si>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</si>
  <si>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</si>
  <si>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</si>
  <si>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</si>
  <si>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</si>
  <si>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</si>
  <si>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</si>
  <si>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</si>
  <si>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</si>
  <si>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</si>
  <si>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</si>
  <si>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</si>
  <si>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</si>
  <si>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</si>
  <si>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</si>
  <si>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</si>
  <si>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</si>
  <si>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</si>
  <si>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</si>
  <si>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</si>
  <si>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</si>
  <si>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</si>
  <si>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</si>
  <si>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</si>
  <si>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</si>
  <si>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</si>
  <si>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</si>
  <si>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</si>
  <si>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</si>
  <si>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</si>
  <si>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</si>
  <si>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</si>
  <si>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</si>
  <si>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</si>
  <si>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</si>
  <si>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</si>
  <si>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</si>
  <si>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</si>
  <si>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</si>
  <si>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</si>
  <si>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</si>
  <si>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</si>
  <si>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</si>
  <si>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</si>
  <si>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</si>
  <si>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</si>
  <si>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</si>
  <si>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</si>
  <si>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</si>
  <si>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</si>
  <si>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</si>
  <si>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</si>
  <si>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</si>
  <si>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</si>
  <si>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</si>
  <si>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</si>
  <si>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</si>
  <si>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</si>
  <si>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</si>
  <si>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</si>
  <si>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</si>
  <si>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</si>
  <si>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</si>
  <si>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</si>
  <si>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</si>
  <si>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</si>
  <si>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</si>
  <si>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</si>
  <si>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</si>
  <si>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</si>
  <si>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</si>
  <si>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</si>
  <si>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</si>
  <si>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</si>
  <si>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</si>
  <si>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</si>
  <si>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</si>
  <si>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</si>
  <si>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</si>
  <si>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</si>
  <si>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</si>
  <si>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</si>
  <si>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</si>
  <si>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</si>
  <si>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</si>
  <si>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</si>
  <si>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</si>
  <si>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</si>
  <si>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</si>
  <si>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</si>
  <si>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</si>
  <si>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</si>
  <si>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</si>
  <si>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</si>
  <si>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</si>
  <si>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</si>
  <si>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</si>
  <si>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</si>
  <si>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</si>
  <si>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</si>
  <si>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</si>
  <si>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</si>
  <si>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</si>
  <si>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</si>
  <si>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</si>
  <si>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</si>
  <si>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</si>
  <si>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</si>
  <si>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</si>
  <si>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</si>
  <si>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</si>
  <si>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</si>
  <si>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</si>
  <si>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</si>
  <si>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</si>
  <si>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</si>
  <si>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</si>
  <si>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</si>
  <si>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</si>
  <si>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</si>
  <si>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</si>
  <si>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</si>
  <si>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</si>
  <si>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</si>
  <si>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</si>
  <si>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</si>
  <si>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</si>
  <si>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</si>
  <si>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</si>
  <si>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</si>
  <si>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</si>
  <si>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</si>
  <si>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</si>
  <si>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</si>
  <si>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</si>
  <si>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</si>
  <si>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</si>
  <si>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</si>
  <si>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</si>
  <si>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</si>
  <si>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</si>
  <si>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</si>
  <si>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</si>
  <si>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</si>
  <si>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</si>
  <si>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</si>
  <si>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</si>
  <si>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</si>
  <si>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</si>
  <si>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</si>
  <si>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</si>
  <si>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</si>
  <si>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</si>
  <si>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</si>
  <si>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</si>
  <si>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</si>
  <si>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</si>
  <si>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</si>
  <si>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</si>
  <si>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</si>
  <si>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</si>
  <si>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</si>
  <si>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</si>
  <si>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</si>
  <si>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</si>
  <si>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</si>
  <si>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</si>
  <si>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</si>
  <si>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</si>
  <si>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</si>
  <si>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</si>
  <si>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</si>
  <si>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</si>
  <si>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</si>
  <si>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</si>
  <si>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</si>
  <si>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</si>
  <si>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</si>
  <si>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</si>
  <si>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</si>
  <si>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</si>
  <si>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</si>
  <si>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</si>
  <si>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</si>
  <si>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</si>
  <si>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</si>
  <si>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</si>
  <si>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</si>
  <si>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</si>
  <si>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</si>
  <si>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</si>
  <si>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</si>
  <si>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</si>
  <si>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</si>
  <si>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</si>
  <si>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</si>
  <si>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</si>
  <si>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</si>
  <si>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</si>
  <si>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</si>
  <si>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</si>
  <si>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</si>
  <si>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</si>
  <si>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</si>
  <si>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</si>
  <si>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</si>
  <si>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</si>
  <si>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</si>
  <si>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</si>
  <si>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</si>
  <si>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</si>
  <si>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</si>
  <si>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</si>
  <si>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</si>
  <si>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</si>
  <si>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</si>
  <si>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</si>
  <si>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</si>
  <si>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</si>
  <si>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</si>
  <si>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</si>
  <si>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</si>
  <si>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</si>
  <si>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</si>
  <si>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</si>
  <si>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</si>
  <si>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</si>
  <si>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</si>
  <si>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</si>
  <si>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</si>
  <si>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</si>
  <si>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</si>
  <si>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</si>
  <si>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</si>
  <si>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</si>
  <si>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</si>
  <si>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</si>
  <si>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</si>
  <si>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</si>
  <si>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</si>
  <si>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</si>
  <si>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</si>
  <si>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</si>
  <si>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</si>
  <si>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</si>
  <si>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</si>
  <si>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</si>
  <si>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</si>
  <si>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</si>
  <si>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</si>
  <si>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</si>
  <si>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</si>
  <si>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</si>
  <si>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</si>
  <si>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</si>
  <si>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</si>
  <si>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</si>
  <si>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</si>
  <si>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</si>
  <si>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</si>
  <si>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</si>
  <si>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</si>
  <si>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</si>
  <si>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</si>
  <si>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</si>
  <si>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</si>
  <si>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</si>
  <si>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</si>
  <si>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</si>
  <si>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</si>
  <si>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</si>
  <si>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</si>
  <si>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</si>
  <si>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</si>
  <si>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</si>
  <si>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</si>
  <si>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</si>
  <si>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</si>
  <si>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</si>
  <si>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</si>
  <si>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</si>
  <si>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</si>
  <si>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</si>
  <si>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</si>
  <si>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</si>
  <si>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</si>
  <si>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</si>
  <si>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</si>
  <si>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</si>
  <si>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</si>
  <si>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</si>
  <si>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</si>
  <si>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</si>
  <si>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</si>
  <si>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</si>
  <si>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</si>
  <si>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</si>
  <si>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</si>
  <si>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</si>
  <si>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</si>
  <si>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</si>
  <si>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</si>
  <si>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</si>
  <si>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</si>
  <si>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</si>
  <si>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</si>
  <si>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</si>
  <si>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</si>
  <si>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</si>
  <si>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</si>
  <si>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</si>
  <si>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</si>
  <si>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</si>
  <si>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</si>
  <si>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</si>
  <si>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</si>
  <si>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</si>
  <si>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</si>
  <si>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</si>
  <si>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</si>
  <si>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</si>
  <si>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</si>
  <si>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</si>
  <si>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</si>
  <si>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</si>
  <si>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</si>
  <si>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</si>
  <si>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</si>
  <si>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</si>
  <si>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</si>
  <si>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</si>
  <si>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</si>
  <si>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</si>
  <si>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</si>
  <si>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</si>
  <si>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</si>
  <si>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</si>
  <si>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</si>
  <si>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</si>
  <si>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</si>
  <si>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</si>
  <si>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</si>
  <si>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</si>
  <si>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</si>
  <si>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</si>
  <si>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</si>
  <si>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</si>
  <si>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</si>
  <si>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</si>
  <si>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</si>
  <si>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</si>
  <si>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</si>
  <si>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</si>
  <si>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</si>
  <si>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</si>
  <si>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</si>
  <si>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</si>
  <si>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</si>
  <si>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</si>
  <si>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</si>
  <si>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</si>
  <si>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</si>
  <si>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</si>
  <si>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</si>
  <si>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</si>
  <si>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</si>
  <si>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</si>
  <si>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</si>
  <si>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</si>
  <si>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</si>
  <si>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</si>
  <si>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</si>
  <si>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</si>
  <si>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</si>
  <si>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</si>
  <si>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</si>
  <si>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</si>
  <si>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</si>
  <si>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</si>
  <si>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</si>
  <si>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</si>
  <si>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</si>
  <si>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</si>
  <si>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</si>
  <si>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</si>
  <si>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</si>
  <si>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</si>
  <si>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</si>
  <si>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</si>
  <si>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</si>
  <si>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</si>
  <si>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</si>
  <si>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</si>
  <si>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</si>
  <si>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</si>
  <si>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</si>
  <si>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</si>
  <si>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</si>
  <si>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</si>
  <si>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</si>
  <si>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</si>
  <si>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</si>
  <si>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</si>
  <si>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</si>
  <si>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</si>
  <si>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</si>
  <si>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</si>
  <si>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</si>
  <si>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</si>
  <si>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</si>
  <si>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</si>
  <si>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</si>
  <si>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</si>
  <si>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</si>
  <si>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</si>
  <si>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</si>
  <si>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</si>
  <si>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</si>
  <si>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</si>
  <si>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</si>
  <si>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</si>
  <si>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</si>
  <si>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</si>
  <si>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</si>
  <si>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</si>
  <si>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</si>
  <si>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</si>
  <si>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</si>
  <si>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</si>
  <si>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</si>
  <si>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</si>
  <si>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</si>
  <si>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</si>
  <si>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</si>
  <si>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</si>
  <si>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</si>
  <si>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</si>
  <si>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</si>
  <si>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</si>
  <si>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</si>
  <si>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</si>
  <si>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</si>
  <si>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</si>
  <si>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</si>
  <si>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</si>
  <si>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</si>
  <si>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</si>
  <si>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</si>
  <si>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</si>
  <si>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</si>
  <si>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</si>
  <si>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</si>
  <si>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</si>
  <si>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</si>
  <si>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</si>
  <si>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</si>
  <si>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</si>
  <si>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</si>
  <si>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</si>
  <si>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</si>
  <si>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</si>
  <si>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</si>
  <si>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</si>
  <si>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</si>
  <si>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</si>
  <si>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</si>
  <si>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</si>
  <si>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</si>
  <si>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</si>
  <si>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</si>
  <si>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</si>
  <si>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</si>
  <si>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</si>
  <si>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</si>
  <si>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</si>
  <si>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</si>
  <si>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</si>
  <si>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</si>
  <si>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</si>
  <si>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</si>
  <si>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</si>
  <si>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</si>
  <si>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</si>
  <si>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</si>
  <si>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</si>
  <si>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</si>
  <si>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</si>
  <si>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</si>
  <si>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</si>
  <si>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</si>
  <si>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</si>
  <si>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</si>
  <si>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</si>
  <si>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</si>
  <si>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</si>
  <si>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</si>
  <si>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</si>
  <si>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</si>
  <si>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</si>
  <si>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</si>
  <si>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</si>
  <si>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</si>
  <si>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</si>
  <si>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</si>
  <si>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</si>
  <si>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</si>
  <si>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</si>
  <si>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</si>
  <si>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</si>
  <si>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</si>
  <si>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</si>
  <si>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</si>
  <si>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</si>
  <si>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</si>
  <si>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</si>
  <si>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</si>
  <si>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</si>
  <si>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</si>
  <si>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</si>
  <si>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</si>
  <si>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</si>
  <si>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</si>
  <si>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</si>
  <si>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</si>
  <si>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</si>
  <si>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</si>
  <si>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</si>
  <si>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</si>
  <si>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</si>
  <si>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</si>
  <si>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</si>
  <si>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</si>
  <si>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</si>
  <si>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</si>
  <si>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</si>
  <si>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</si>
  <si>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</si>
  <si>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</si>
  <si>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</si>
  <si>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</si>
  <si>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</si>
  <si>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</si>
  <si>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</si>
  <si>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</si>
  <si>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</si>
  <si>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</si>
  <si>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</si>
  <si>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</si>
  <si>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</si>
  <si>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</si>
  <si>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</si>
  <si>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</si>
  <si>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</si>
  <si>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</si>
  <si>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</si>
  <si>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</si>
  <si>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</si>
  <si>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</si>
  <si>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</si>
  <si>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</si>
  <si>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</si>
  <si>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</si>
  <si>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</si>
  <si>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</si>
  <si>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</si>
  <si>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</si>
  <si>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</si>
  <si>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</si>
  <si>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</si>
  <si>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</si>
  <si>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</si>
  <si>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</si>
  <si>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</si>
  <si>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</si>
  <si>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</si>
  <si>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</si>
  <si>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</si>
  <si>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</si>
  <si>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</si>
  <si>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</si>
  <si>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</si>
  <si>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</si>
  <si>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</si>
  <si>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</si>
  <si>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</si>
  <si>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</si>
  <si>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</si>
  <si>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</si>
  <si>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</si>
  <si>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</si>
  <si>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</si>
  <si>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</si>
  <si>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</si>
  <si>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</si>
  <si>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</si>
  <si>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</si>
  <si>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</si>
  <si>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</si>
  <si>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</si>
  <si>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</si>
  <si>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</si>
  <si>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</si>
  <si>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</si>
  <si>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</si>
  <si>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</si>
  <si>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</si>
  <si>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</si>
  <si>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</si>
  <si>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</si>
  <si>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</si>
  <si>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</si>
  <si>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</si>
  <si>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</si>
  <si>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</si>
  <si>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</si>
  <si>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</si>
  <si>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</si>
  <si>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</si>
  <si>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</si>
  <si>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</si>
  <si>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</si>
  <si>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</si>
  <si>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</si>
  <si>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</si>
  <si>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</si>
  <si>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</si>
  <si>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</si>
  <si>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</si>
  <si>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</si>
  <si>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</si>
  <si>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</si>
  <si>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</si>
  <si>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</si>
  <si>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</si>
  <si>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</si>
  <si>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</si>
  <si>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</si>
  <si>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</si>
  <si>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</si>
  <si>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</si>
  <si>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</si>
  <si>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</si>
  <si>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</si>
  <si>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</si>
  <si>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</si>
  <si>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</si>
  <si>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</si>
  <si>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</si>
  <si>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</si>
  <si>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</si>
  <si>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</si>
  <si>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</si>
  <si>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</si>
  <si>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</si>
  <si>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</si>
  <si>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</si>
  <si>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</si>
  <si>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</si>
  <si>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</si>
  <si>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</si>
  <si>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</si>
  <si>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</si>
  <si>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</si>
  <si>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</si>
  <si>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</si>
  <si>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</si>
  <si>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</si>
  <si>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</si>
  <si>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</si>
  <si>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</si>
  <si>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</si>
  <si>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</si>
  <si>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</si>
  <si>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</si>
  <si>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</si>
  <si>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</si>
  <si>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</si>
  <si>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</si>
  <si>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</si>
  <si>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</si>
  <si>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</si>
  <si>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</si>
  <si>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</si>
  <si>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</si>
  <si>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</si>
  <si>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</si>
  <si>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</si>
  <si>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</si>
  <si>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</si>
  <si>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</si>
  <si>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</si>
  <si>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</si>
  <si>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</si>
  <si>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</si>
  <si>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</si>
  <si>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</si>
  <si>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</si>
  <si>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</si>
  <si>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</si>
  <si>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</si>
  <si>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</si>
  <si>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</si>
  <si>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</si>
  <si>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</si>
  <si>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</si>
  <si>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</si>
  <si>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</si>
  <si>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</si>
  <si>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</si>
  <si>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</si>
  <si>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</si>
  <si>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</si>
  <si>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</si>
  <si>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</si>
  <si>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</si>
  <si>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</si>
  <si>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</si>
  <si>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</si>
  <si>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</si>
  <si>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</si>
  <si>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</si>
  <si>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</si>
  <si>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</si>
  <si>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</si>
  <si>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</si>
  <si>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</si>
  <si>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</si>
  <si>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</si>
  <si>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</si>
  <si>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</si>
  <si>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</si>
  <si>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</si>
  <si>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</si>
  <si>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</si>
  <si>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</si>
  <si>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</si>
  <si>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</si>
  <si>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</si>
  <si>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</si>
  <si>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</si>
  <si>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</si>
  <si>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</si>
  <si>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</si>
  <si>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</si>
  <si>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</si>
  <si>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</si>
  <si>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</si>
  <si>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</si>
  <si>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</si>
  <si>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</si>
  <si>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</si>
  <si>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</si>
  <si>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</si>
  <si>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</si>
  <si>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</si>
  <si>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</si>
  <si>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</si>
  <si>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</si>
  <si>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</si>
  <si>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</si>
  <si>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</si>
  <si>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</si>
  <si>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</si>
  <si>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</si>
  <si>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</si>
  <si>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</si>
  <si>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</si>
  <si>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</si>
  <si>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</si>
  <si>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</si>
  <si>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</si>
  <si>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</si>
  <si>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</si>
  <si>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</si>
  <si>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</si>
  <si>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</si>
  <si>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</si>
  <si>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</si>
  <si>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</si>
  <si>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</si>
  <si>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</si>
  <si>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</si>
  <si>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</si>
  <si>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</si>
  <si>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</si>
  <si>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</si>
  <si>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</si>
  <si>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</si>
  <si>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</si>
  <si>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</si>
  <si>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</si>
  <si>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</si>
  <si>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</si>
  <si>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</si>
  <si>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</si>
  <si>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</si>
  <si>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</si>
  <si>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</si>
  <si>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</si>
  <si>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</si>
  <si>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</si>
  <si>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</si>
  <si>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</si>
  <si>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</si>
  <si>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</si>
  <si>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</si>
  <si>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</si>
  <si>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</si>
  <si>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</si>
  <si>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</si>
  <si>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</si>
  <si>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</si>
  <si>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</si>
  <si>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</si>
  <si>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</si>
  <si>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</si>
  <si>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</si>
  <si>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</si>
  <si>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</si>
  <si>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</si>
  <si>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</si>
  <si>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</si>
  <si>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</si>
  <si>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</si>
  <si>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</si>
  <si>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</si>
  <si>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</si>
  <si>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</si>
  <si>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</si>
  <si>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</si>
  <si>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</si>
  <si>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</si>
  <si>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</si>
  <si>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</si>
  <si>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</si>
  <si>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</si>
  <si>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</si>
  <si>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</si>
  <si>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</si>
  <si>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</si>
  <si>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</si>
  <si>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</si>
  <si>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</si>
  <si>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</si>
  <si>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</si>
  <si>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</si>
  <si>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</si>
  <si>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</si>
  <si>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</si>
  <si>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</si>
  <si>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</si>
  <si>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</si>
  <si>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</si>
  <si>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</si>
  <si>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</si>
  <si>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</si>
  <si>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</si>
  <si>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</si>
  <si>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</si>
  <si>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</si>
  <si>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</si>
  <si>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</si>
  <si>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</si>
  <si>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</si>
  <si>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</si>
  <si>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</si>
  <si>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</si>
  <si>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</si>
  <si>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</si>
  <si>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</si>
  <si>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</si>
  <si>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</si>
  <si>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</si>
  <si>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</si>
  <si>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</si>
  <si>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</si>
  <si>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</si>
  <si>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</si>
  <si>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</si>
  <si>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</si>
  <si>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</si>
  <si>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</si>
  <si>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</si>
  <si>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</si>
  <si>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</si>
  <si>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</si>
  <si>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</si>
  <si>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</si>
  <si>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</si>
  <si>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</si>
  <si>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</si>
  <si>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</si>
  <si>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</si>
  <si>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</si>
  <si>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</si>
  <si>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</si>
  <si>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</si>
  <si>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</si>
  <si>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</si>
  <si>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</si>
  <si>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</si>
  <si>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</si>
  <si>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</si>
  <si>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</si>
  <si>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</si>
  <si>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</si>
  <si>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</si>
  <si>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</si>
  <si>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</si>
  <si>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</si>
  <si>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</si>
  <si>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</si>
  <si>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</si>
  <si>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</si>
  <si>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</si>
  <si>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</si>
  <si>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</si>
  <si>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</si>
  <si>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</si>
  <si>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</si>
  <si>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</si>
  <si>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</si>
  <si>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</si>
  <si>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</si>
  <si>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</si>
  <si>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</si>
  <si>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</si>
  <si>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</si>
  <si>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</si>
  <si>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</si>
  <si>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</si>
  <si>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</si>
  <si>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</si>
  <si>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</si>
  <si>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</si>
  <si>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</si>
  <si>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</si>
  <si>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</si>
  <si>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</si>
  <si>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</si>
  <si>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</si>
  <si>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</si>
  <si>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</si>
  <si>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</si>
  <si>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</si>
  <si>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</si>
  <si>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</si>
  <si>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</si>
  <si>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</si>
  <si>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</si>
  <si>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</si>
  <si>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</si>
  <si>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</si>
  <si>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</si>
  <si>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</si>
  <si>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</si>
  <si>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</si>
  <si>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</si>
  <si>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</si>
  <si>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</si>
  <si>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</si>
  <si>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</si>
  <si>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</si>
  <si>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</si>
  <si>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</si>
  <si>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</si>
  <si>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</si>
  <si>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</si>
  <si>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</si>
  <si>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</si>
  <si>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</si>
  <si>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</si>
  <si>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</si>
  <si>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</si>
  <si>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</si>
  <si>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</si>
  <si>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</si>
  <si>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</si>
  <si>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</si>
  <si>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</si>
  <si>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</si>
  <si>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</si>
  <si>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</si>
  <si>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</si>
  <si>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</si>
  <si>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</si>
  <si>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</si>
  <si>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</si>
  <si>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</si>
  <si>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</si>
  <si>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</si>
  <si>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</si>
  <si>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</si>
  <si>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</si>
  <si>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</si>
  <si>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</si>
  <si>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</si>
  <si>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</si>
  <si>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</si>
  <si>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</si>
  <si>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</si>
  <si>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</si>
  <si>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</si>
  <si>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</si>
  <si>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</si>
  <si>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</si>
  <si>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</si>
  <si>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</si>
  <si>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</si>
  <si>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</si>
  <si>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</si>
  <si>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</si>
  <si>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</si>
  <si>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</si>
  <si>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</si>
  <si>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</si>
  <si>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</si>
  <si>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</si>
  <si>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</si>
  <si>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</si>
  <si>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</si>
  <si>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</si>
  <si>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</si>
  <si>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</si>
  <si>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</si>
  <si>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</si>
  <si>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</si>
  <si>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</si>
  <si>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</si>
  <si>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</si>
  <si>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</si>
  <si>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</si>
  <si>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</si>
  <si>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</si>
  <si>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</si>
  <si>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</si>
  <si>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</si>
  <si>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</si>
  <si>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</si>
  <si>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</si>
  <si>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</si>
  <si>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</si>
  <si>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</si>
  <si>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</si>
  <si>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</si>
  <si>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</si>
  <si>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</si>
  <si>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</si>
  <si>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</si>
  <si>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</si>
  <si>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</si>
  <si>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</si>
  <si>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</si>
  <si>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</si>
  <si>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</si>
  <si>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</si>
  <si>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</si>
  <si>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</si>
  <si>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</si>
  <si>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</si>
  <si>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</si>
  <si>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</si>
  <si>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</si>
  <si>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</si>
  <si>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</si>
  <si>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</si>
  <si>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</si>
  <si>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</si>
  <si>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</si>
  <si>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</si>
  <si>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</si>
  <si>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</si>
  <si>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</si>
  <si>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</si>
  <si>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</si>
  <si>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</si>
  <si>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</si>
  <si>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</si>
  <si>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</si>
  <si>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</si>
  <si>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</si>
  <si>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</si>
  <si>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</si>
  <si>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</si>
  <si>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</si>
  <si>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</si>
  <si>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</si>
  <si>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</si>
  <si>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</si>
  <si>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</si>
  <si>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</si>
  <si>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</si>
  <si>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</si>
  <si>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</si>
  <si>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</si>
  <si>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</si>
  <si>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</si>
  <si>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</si>
  <si>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</si>
  <si>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</si>
  <si>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</si>
  <si>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</si>
  <si>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</si>
  <si>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</si>
  <si>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</si>
  <si>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</si>
  <si>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</si>
  <si>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</si>
  <si>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</si>
  <si>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</si>
  <si>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</si>
  <si>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</si>
  <si>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</si>
  <si>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</si>
  <si>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</si>
  <si>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</si>
  <si>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</si>
  <si>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</si>
  <si>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</si>
  <si>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</si>
  <si>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</si>
  <si>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</si>
  <si>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</si>
  <si>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</si>
  <si>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</si>
  <si>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</si>
  <si>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</si>
  <si>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</si>
  <si>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</si>
  <si>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</si>
  <si>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</si>
  <si>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</si>
  <si>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</si>
  <si>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</si>
  <si>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</si>
  <si>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</si>
  <si>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</si>
  <si>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</si>
  <si>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</si>
  <si>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</si>
  <si>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</si>
  <si>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</si>
  <si>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</si>
  <si>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</si>
  <si>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</si>
  <si>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</si>
  <si>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</si>
  <si>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</si>
  <si>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</si>
  <si>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</si>
  <si>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</si>
  <si>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</si>
  <si>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</si>
  <si>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</si>
  <si>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</si>
  <si>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</si>
  <si>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</si>
  <si>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</si>
  <si>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</si>
  <si>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</si>
  <si>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</si>
  <si>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</si>
  <si>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</si>
  <si>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</si>
  <si>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</si>
  <si>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</si>
  <si>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</si>
  <si>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</si>
  <si>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</si>
  <si>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</si>
  <si>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</si>
  <si>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</si>
  <si>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</si>
  <si>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</si>
  <si>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</si>
  <si>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</si>
  <si>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</si>
  <si>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</si>
  <si>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</si>
  <si>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</si>
  <si>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</si>
  <si>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</si>
  <si>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</si>
  <si>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</si>
  <si>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</si>
  <si>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</si>
  <si>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</si>
  <si>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</si>
  <si>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</si>
  <si>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</si>
  <si>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</si>
  <si>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</si>
  <si>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</si>
  <si>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</si>
  <si>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</si>
  <si>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</si>
  <si>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</si>
  <si>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</si>
  <si>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</si>
  <si>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</si>
  <si>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</si>
  <si>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</si>
  <si>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</si>
  <si>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</si>
  <si>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</si>
  <si>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</si>
  <si>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</si>
  <si>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</si>
  <si>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</si>
  <si>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</si>
  <si>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</si>
  <si>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</si>
  <si>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</si>
  <si>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</si>
  <si>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</si>
  <si>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</si>
  <si>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</si>
  <si>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</si>
  <si>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</si>
  <si>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</si>
  <si>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</si>
  <si>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</si>
  <si>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</si>
  <si>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</si>
  <si>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</si>
  <si>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</si>
  <si>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</si>
  <si>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</si>
  <si>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</si>
  <si>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</si>
  <si>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</si>
  <si>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</si>
  <si>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</si>
  <si>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</si>
  <si>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</si>
  <si>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</si>
  <si>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</si>
  <si>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</si>
  <si>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</si>
  <si>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</si>
  <si>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</si>
  <si>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</si>
  <si>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</si>
  <si>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</si>
  <si>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</si>
  <si>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</si>
  <si>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</si>
  <si>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</si>
  <si>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</si>
  <si>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</si>
  <si>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</si>
  <si>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</si>
  <si>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</si>
  <si>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</si>
  <si>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</si>
  <si>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</si>
  <si>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</si>
  <si>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</si>
  <si>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</si>
  <si>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</si>
  <si>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</si>
  <si>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</si>
  <si>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</si>
  <si>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</si>
  <si>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</si>
  <si>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</si>
  <si>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</si>
  <si>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</si>
  <si>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</si>
  <si>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</si>
  <si>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</si>
  <si>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</si>
  <si>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</si>
  <si>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</si>
  <si>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</si>
  <si>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</si>
  <si>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</si>
  <si>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</si>
  <si>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</si>
  <si>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</si>
  <si>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</si>
  <si>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</si>
  <si>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</si>
  <si>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</si>
  <si>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</si>
  <si>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</si>
  <si>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</si>
  <si>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</si>
  <si>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</si>
  <si>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</si>
  <si>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</si>
  <si>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</si>
  <si>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</si>
  <si>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</si>
  <si>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</si>
  <si>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</si>
  <si>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</si>
  <si>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</si>
  <si>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</si>
  <si>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</si>
  <si>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</si>
  <si>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</si>
  <si>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</si>
  <si>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</si>
  <si>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</si>
  <si>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</si>
  <si>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</si>
  <si>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</si>
  <si>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</si>
  <si>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</si>
  <si>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</si>
  <si>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</si>
  <si>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</si>
  <si>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</si>
  <si>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</si>
  <si>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</si>
  <si>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</si>
  <si>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</si>
  <si>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</si>
  <si>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</si>
  <si>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</si>
  <si>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</si>
  <si>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</si>
  <si>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</si>
  <si>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</si>
  <si>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</si>
  <si>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</si>
  <si>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</si>
  <si>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</si>
  <si>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</si>
  <si>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</si>
  <si>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</si>
  <si>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</si>
  <si>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</si>
  <si>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</si>
  <si>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</si>
  <si>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</si>
  <si>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</si>
  <si>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</si>
  <si>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</si>
  <si>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</si>
  <si>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</si>
  <si>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</si>
  <si>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</si>
  <si>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</si>
  <si>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</si>
  <si>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</si>
  <si>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</si>
  <si>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</si>
  <si>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</si>
  <si>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</si>
  <si>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</si>
  <si>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</si>
  <si>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</si>
  <si>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</si>
  <si>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</si>
  <si>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</si>
  <si>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</si>
  <si>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</si>
  <si>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</si>
  <si>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</si>
  <si>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</si>
  <si>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</si>
  <si>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</si>
  <si>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</si>
  <si>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</si>
  <si>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</si>
  <si>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</si>
  <si>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</si>
  <si>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</si>
  <si>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</si>
  <si>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</si>
  <si>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</si>
  <si>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</si>
  <si>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</si>
  <si>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</si>
  <si>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</si>
  <si>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</si>
  <si>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</si>
  <si>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</si>
  <si>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</si>
  <si>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</si>
  <si>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</si>
  <si>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</si>
  <si>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</si>
  <si>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</si>
  <si>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</si>
  <si>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</si>
  <si>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</si>
  <si>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</si>
  <si>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</si>
  <si>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</si>
  <si>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</si>
  <si>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</si>
  <si>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</si>
  <si>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</si>
  <si>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</si>
  <si>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</si>
  <si>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</si>
  <si>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</si>
  <si>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</si>
  <si>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</si>
  <si>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</si>
  <si>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</si>
  <si>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</si>
  <si>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</si>
  <si>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</si>
  <si>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</si>
  <si>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</si>
  <si>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</si>
  <si>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</si>
  <si>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</si>
  <si>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</si>
  <si>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</si>
  <si>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</si>
  <si>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</si>
  <si>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</si>
  <si>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</si>
  <si>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</si>
  <si>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</si>
  <si>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</si>
  <si>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</si>
  <si>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</si>
  <si>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</si>
  <si>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</si>
  <si>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</si>
  <si>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</si>
  <si>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</si>
  <si>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</si>
  <si>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</si>
  <si>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</si>
  <si>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</si>
  <si>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</si>
  <si>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</si>
  <si>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</si>
  <si>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</si>
  <si>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</si>
  <si>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</si>
  <si>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</si>
  <si>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</si>
  <si>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</si>
  <si>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</si>
  <si>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</si>
  <si>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</si>
  <si>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</si>
  <si>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</si>
  <si>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</si>
  <si>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</si>
  <si>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</si>
  <si>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</si>
  <si>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</si>
  <si>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</si>
  <si>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</si>
  <si>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</si>
  <si>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</si>
  <si>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</si>
  <si>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</si>
  <si>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</si>
  <si>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</si>
  <si>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</si>
  <si>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</si>
  <si>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</si>
  <si>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</si>
  <si>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</si>
  <si>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</si>
  <si>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</si>
  <si>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</si>
  <si>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</si>
  <si>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</si>
  <si>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</si>
  <si>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</si>
  <si>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</si>
  <si>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</si>
  <si>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</si>
  <si>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</si>
  <si>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</si>
  <si>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</si>
  <si>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</si>
  <si>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</si>
  <si>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</si>
  <si>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</si>
  <si>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</si>
  <si>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</si>
  <si>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</si>
  <si>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</si>
  <si>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</si>
  <si>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</si>
  <si>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</si>
  <si>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</si>
  <si>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</si>
  <si>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</si>
  <si>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</si>
  <si>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</si>
  <si>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</si>
  <si>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</si>
  <si>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</si>
  <si>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</si>
  <si>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</si>
  <si>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</si>
  <si>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</si>
  <si>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</si>
  <si>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</si>
  <si>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</si>
  <si>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</si>
  <si>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</si>
  <si>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</si>
  <si>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</si>
  <si>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</si>
  <si>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</si>
  <si>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</si>
  <si>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</si>
  <si>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</si>
  <si>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</si>
  <si>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</si>
  <si>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</si>
  <si>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</si>
  <si>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</si>
  <si>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</si>
  <si>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</si>
  <si>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</si>
  <si>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</si>
  <si>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</si>
  <si>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</si>
  <si>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</si>
  <si>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</si>
  <si>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</si>
  <si>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</si>
  <si>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</si>
  <si>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</si>
  <si>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</si>
  <si>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</si>
  <si>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</si>
  <si>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</si>
  <si>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</si>
  <si>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</si>
  <si>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</si>
  <si>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</si>
  <si>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</si>
  <si>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</si>
  <si>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</si>
  <si>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</si>
  <si>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</si>
  <si>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</si>
  <si>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</si>
  <si>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</si>
  <si>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</si>
  <si>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</si>
  <si>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</si>
  <si>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</si>
  <si>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</si>
  <si>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</si>
  <si>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</si>
  <si>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</si>
  <si>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</si>
  <si>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</si>
  <si>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</si>
  <si>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</si>
  <si>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</si>
  <si>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</si>
  <si>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</si>
  <si>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</si>
  <si>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</si>
  <si>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</si>
  <si>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</si>
  <si>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</si>
  <si>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</si>
  <si>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</si>
  <si>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</si>
  <si>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</si>
  <si>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</si>
  <si>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</si>
  <si>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</si>
  <si>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</si>
  <si>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</si>
  <si>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</si>
  <si>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</si>
  <si>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</si>
  <si>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</si>
  <si>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</si>
  <si>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</si>
  <si>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</si>
  <si>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</si>
  <si>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</si>
  <si>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</si>
  <si>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</si>
  <si>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</si>
  <si>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</si>
  <si>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</si>
  <si>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</si>
  <si>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</si>
  <si>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</si>
  <si>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</si>
  <si>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</si>
  <si>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</si>
  <si>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</si>
  <si>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</si>
  <si>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</si>
  <si>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</si>
  <si>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</si>
  <si>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</si>
  <si>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</si>
  <si>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</si>
  <si>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</si>
  <si>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</si>
  <si>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</si>
  <si>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</si>
  <si>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</si>
  <si>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</si>
  <si>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</si>
  <si>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</si>
  <si>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</si>
  <si>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</si>
  <si>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</si>
  <si>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</si>
  <si>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</si>
  <si>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</si>
  <si>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</si>
  <si>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</si>
  <si>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</si>
  <si>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</si>
  <si>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</si>
  <si>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</si>
  <si>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</si>
  <si>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</si>
  <si>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</si>
  <si>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</si>
  <si>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</si>
  <si>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</si>
  <si>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</si>
  <si>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</si>
  <si>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</si>
  <si>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</si>
  <si>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</si>
  <si>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</si>
  <si>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</si>
  <si>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</si>
  <si>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</si>
  <si>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</si>
  <si>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</si>
  <si>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</si>
  <si>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</si>
  <si>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</si>
  <si>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</si>
  <si>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</si>
  <si>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</si>
  <si>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</si>
  <si>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</si>
  <si>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</si>
  <si>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</si>
  <si>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</si>
  <si>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</si>
  <si>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</si>
  <si>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</si>
  <si>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</si>
  <si>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</si>
  <si>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</si>
  <si>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</si>
  <si>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</si>
  <si>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</si>
  <si>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</si>
  <si>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</si>
  <si>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</si>
  <si>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</si>
  <si>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</si>
  <si>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</si>
  <si>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</si>
  <si>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</si>
  <si>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</si>
  <si>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</si>
  <si>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</si>
  <si>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</si>
  <si>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</si>
  <si>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</si>
  <si>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</si>
  <si>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</si>
  <si>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</si>
  <si>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</si>
  <si>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</si>
  <si>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</si>
  <si>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</si>
  <si>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</si>
  <si>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</si>
  <si>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</si>
  <si>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</si>
  <si>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</si>
  <si>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</si>
  <si>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</si>
  <si>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</si>
  <si>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</si>
  <si>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</si>
  <si>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</si>
  <si>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</si>
  <si>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</si>
  <si>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</si>
  <si>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</si>
  <si>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</si>
  <si>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</si>
  <si>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</si>
  <si>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</si>
  <si>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</si>
  <si>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</si>
  <si>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</si>
  <si>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</si>
  <si>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</si>
  <si>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</si>
  <si>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</si>
  <si>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</si>
  <si>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</si>
  <si>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</si>
  <si>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</si>
  <si>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</si>
  <si>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</si>
  <si>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</si>
  <si>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</si>
  <si>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</si>
  <si>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</si>
  <si>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</si>
  <si>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</si>
  <si>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</si>
  <si>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</si>
  <si>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</si>
  <si>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</si>
  <si>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</si>
  <si>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</si>
  <si>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</si>
  <si>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</si>
  <si>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</si>
  <si>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</si>
  <si>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</si>
  <si>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</si>
  <si>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</si>
  <si>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</si>
  <si>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</si>
  <si>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</si>
  <si>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</si>
  <si>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</si>
  <si>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</si>
  <si>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</si>
  <si>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</si>
  <si>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</si>
  <si>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</si>
  <si>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</si>
  <si>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</si>
  <si>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</si>
  <si>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</si>
  <si>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</si>
  <si>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</si>
  <si>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</si>
  <si>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</si>
  <si>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</si>
  <si>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</si>
  <si>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</si>
  <si>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</si>
  <si>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</si>
  <si>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</si>
  <si>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</si>
  <si>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</si>
  <si>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</si>
  <si>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</si>
  <si>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</si>
  <si>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</si>
  <si>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</si>
  <si>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</si>
  <si>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</si>
  <si>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</si>
  <si>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</si>
  <si>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</si>
  <si>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</si>
  <si>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</si>
  <si>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</si>
  <si>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</si>
  <si>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</si>
  <si>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</si>
  <si>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</si>
  <si>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</si>
  <si>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</si>
  <si>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</si>
  <si>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</si>
  <si>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</si>
  <si>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</si>
  <si>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</si>
  <si>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</si>
  <si>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</si>
  <si>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</si>
  <si>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</si>
  <si>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</si>
  <si>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</si>
  <si>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</si>
  <si>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</si>
  <si>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</si>
  <si>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</si>
  <si>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</si>
  <si>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</si>
  <si>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</si>
  <si>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</si>
  <si>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</si>
  <si>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</si>
  <si>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</si>
  <si>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</si>
  <si>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</si>
  <si>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</si>
  <si>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</si>
  <si>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</si>
  <si>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</si>
  <si>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</si>
  <si>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</si>
  <si>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</si>
  <si>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</si>
  <si>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</si>
  <si>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</si>
  <si>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</si>
  <si>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</si>
  <si>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</si>
  <si>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</si>
  <si>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</si>
  <si>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</si>
  <si>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</si>
  <si>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</si>
  <si>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</si>
  <si>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</si>
  <si>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</si>
  <si>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</si>
  <si>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</si>
  <si>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</si>
  <si>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</si>
  <si>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</si>
  <si>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</si>
  <si>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</si>
  <si>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</si>
  <si>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</si>
  <si>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</si>
  <si>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</si>
  <si>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</si>
  <si>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</si>
  <si>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</si>
  <si>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</si>
  <si>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</si>
  <si>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</si>
  <si>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</si>
  <si>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</si>
  <si>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</si>
  <si>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</si>
  <si>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</si>
  <si>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</si>
  <si>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</si>
  <si>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</si>
  <si>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</si>
  <si>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</si>
  <si>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</si>
  <si>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</si>
  <si>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</si>
  <si>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</si>
  <si>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</si>
  <si>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</si>
  <si>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</si>
  <si>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</si>
  <si>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</si>
  <si>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</si>
  <si>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</si>
  <si>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</si>
  <si>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</si>
  <si>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</si>
  <si>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</si>
  <si>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</si>
  <si>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</si>
  <si>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</si>
  <si>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</si>
  <si>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</si>
  <si>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</si>
  <si>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</si>
  <si>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</si>
  <si>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</si>
  <si>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</si>
  <si>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</si>
  <si>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</si>
  <si>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</si>
  <si>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</si>
  <si>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</si>
  <si>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</si>
  <si>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</si>
  <si>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</si>
  <si>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</si>
  <si>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</si>
  <si>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</si>
  <si>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</si>
  <si>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</si>
  <si>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</si>
  <si>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</si>
  <si>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</si>
  <si>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</si>
  <si>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</si>
  <si>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</si>
  <si>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</si>
  <si>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</si>
  <si>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</si>
  <si>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</si>
  <si>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</si>
  <si>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</si>
  <si>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</si>
  <si>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</si>
  <si>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</si>
  <si>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</si>
  <si>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</si>
  <si>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</si>
  <si>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</si>
  <si>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</si>
  <si>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</si>
  <si>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</si>
  <si>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</si>
  <si>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</si>
  <si>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</si>
  <si>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</si>
  <si>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</si>
  <si>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</si>
  <si>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</si>
  <si>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</si>
  <si>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</si>
  <si>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</si>
  <si>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</si>
  <si>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</si>
  <si>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</si>
  <si>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</si>
  <si>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</si>
  <si>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</si>
  <si>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</si>
  <si>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</si>
  <si>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</si>
  <si>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</si>
  <si>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</si>
  <si>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</si>
  <si>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</si>
  <si>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</si>
  <si>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</si>
  <si>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</si>
  <si>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</si>
  <si>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</si>
  <si>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</si>
  <si>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</si>
  <si>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</si>
  <si>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</si>
  <si>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</si>
  <si>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</si>
  <si>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</si>
  <si>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</si>
  <si>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</si>
  <si>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</si>
  <si>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</si>
  <si>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</si>
  <si>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</si>
  <si>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</si>
  <si>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</si>
  <si>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</si>
  <si>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</si>
  <si>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</si>
  <si>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</si>
  <si>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</si>
  <si>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</si>
  <si>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</si>
  <si>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</si>
  <si>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</si>
  <si>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</si>
  <si>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</si>
  <si>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</si>
  <si>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</si>
  <si>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</si>
  <si>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</si>
  <si>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</si>
  <si>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</si>
  <si>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</si>
  <si>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</si>
  <si>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</si>
  <si>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</si>
  <si>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</si>
  <si>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</si>
  <si>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</si>
  <si>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</si>
  <si>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</si>
  <si>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</si>
  <si>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</si>
  <si>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</si>
  <si>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</si>
  <si>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</si>
  <si>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</si>
  <si>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</si>
  <si>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</si>
  <si>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</si>
  <si>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</si>
  <si>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</si>
  <si>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</si>
  <si>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</si>
  <si>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</si>
  <si>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</si>
  <si>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</si>
  <si>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</si>
  <si>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</si>
  <si>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</si>
  <si>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</si>
  <si>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</si>
  <si>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</si>
  <si>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</si>
  <si>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</si>
  <si>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</si>
  <si>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</si>
  <si>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</si>
  <si>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</si>
  <si>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</si>
  <si>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</si>
  <si>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</si>
  <si>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</si>
  <si>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</si>
  <si>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</si>
  <si>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</si>
  <si>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</si>
  <si>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</si>
  <si>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</si>
  <si>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</si>
  <si>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</si>
  <si>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</si>
  <si>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</si>
  <si>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</si>
  <si>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</si>
  <si>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</si>
  <si>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</si>
  <si>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</si>
  <si>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</si>
  <si>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</si>
  <si>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</si>
  <si>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</si>
  <si>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</si>
  <si>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</si>
  <si>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</si>
  <si>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</si>
  <si>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</si>
  <si>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</si>
  <si>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</si>
  <si>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</si>
  <si>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</si>
  <si>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</si>
  <si>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</si>
  <si>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</si>
  <si>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</si>
  <si>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</si>
  <si>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</si>
  <si>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</si>
  <si>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</si>
  <si>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</si>
  <si>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</si>
  <si>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</si>
  <si>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</si>
  <si>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</si>
  <si>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</si>
  <si>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</si>
  <si>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</si>
  <si>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</si>
  <si>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</si>
  <si>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</si>
  <si>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</si>
  <si>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</si>
  <si>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</si>
  <si>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</si>
  <si>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</si>
  <si>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</si>
  <si>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</si>
  <si>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</si>
  <si>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</si>
  <si>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</si>
  <si>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</si>
  <si>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</si>
  <si>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</si>
  <si>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</si>
  <si>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</si>
  <si>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</si>
  <si>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</si>
  <si>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</si>
  <si>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</si>
  <si>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</si>
  <si>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</si>
  <si>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</si>
  <si>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</si>
  <si>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</si>
  <si>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</si>
  <si>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</si>
  <si>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</si>
  <si>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</si>
  <si>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</si>
  <si>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</si>
  <si>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</si>
  <si>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</si>
  <si>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</si>
  <si>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</si>
  <si>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</si>
  <si>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</si>
  <si>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</si>
  <si>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</si>
  <si>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</si>
  <si>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</si>
  <si>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</si>
  <si>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</si>
  <si>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</si>
  <si>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</si>
  <si>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</si>
  <si>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</si>
  <si>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</si>
  <si>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</si>
  <si>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</si>
  <si>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</si>
  <si>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</si>
  <si>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</si>
  <si>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</si>
  <si>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</si>
  <si>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</si>
  <si>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</si>
  <si>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</si>
  <si>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</si>
  <si>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</si>
  <si>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</si>
  <si>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</si>
  <si>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</si>
  <si>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</si>
  <si>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</si>
  <si>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</si>
  <si>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</si>
  <si>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</si>
  <si>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</si>
  <si>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</si>
  <si>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</si>
  <si>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</si>
  <si>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</si>
  <si>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</si>
  <si>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</si>
  <si>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</si>
  <si>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</si>
  <si>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</si>
  <si>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</si>
  <si>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</si>
  <si>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</si>
  <si>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</si>
  <si>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</si>
  <si>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</si>
  <si>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</si>
  <si>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</si>
  <si>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</si>
  <si>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</si>
  <si>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</si>
  <si>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</si>
  <si>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</si>
  <si>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</si>
  <si>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</si>
  <si>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</si>
  <si>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</si>
  <si>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</si>
  <si>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</si>
  <si>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</si>
  <si>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</si>
  <si>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</si>
  <si>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</si>
  <si>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</si>
  <si>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</si>
  <si>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</si>
  <si>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</si>
  <si>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</si>
  <si>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</si>
  <si>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</si>
  <si>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</si>
  <si>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</si>
  <si>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</si>
  <si>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</si>
  <si>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</si>
  <si>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</si>
  <si>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</si>
  <si>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</si>
  <si>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</si>
  <si>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</si>
  <si>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</si>
  <si>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</si>
  <si>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</si>
  <si>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</si>
  <si>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</si>
  <si>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</si>
  <si>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</si>
  <si>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</si>
  <si>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</si>
  <si>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</si>
  <si>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</si>
  <si>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</si>
  <si>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</si>
  <si>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</si>
  <si>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</si>
  <si>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</si>
  <si>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</si>
  <si>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</si>
  <si>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</si>
  <si>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</si>
  <si>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</si>
  <si>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</si>
  <si>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</si>
  <si>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</si>
  <si>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</si>
  <si>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</si>
  <si>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</si>
  <si>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</si>
  <si>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</si>
  <si>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</si>
  <si>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</si>
  <si>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</si>
  <si>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</si>
  <si>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</si>
  <si>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</si>
  <si>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</si>
  <si>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</si>
  <si>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</si>
  <si>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</si>
  <si>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</si>
  <si>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</si>
  <si>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</si>
  <si>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</si>
  <si>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</si>
  <si>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</si>
  <si>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</si>
  <si>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</si>
  <si>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</si>
  <si>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</si>
  <si>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</si>
  <si>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</si>
  <si>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</si>
  <si>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</si>
  <si>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</si>
  <si>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</si>
  <si>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</si>
  <si>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</si>
  <si>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</si>
  <si>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</si>
  <si>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</si>
  <si>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</si>
  <si>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</si>
  <si>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</si>
  <si>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</si>
  <si>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</si>
  <si>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</si>
  <si>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</si>
  <si>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</si>
  <si>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</si>
  <si>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</si>
  <si>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</si>
  <si>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</si>
  <si>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</si>
  <si>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</si>
  <si>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</si>
  <si>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</si>
  <si>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</si>
  <si>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</si>
  <si>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</si>
  <si>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</si>
  <si>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</si>
  <si>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</si>
  <si>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</si>
  <si>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</si>
  <si>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</si>
  <si>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</si>
  <si>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</si>
  <si>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</si>
  <si>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</si>
  <si>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</si>
  <si>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</si>
  <si>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</si>
  <si>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</si>
  <si>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</si>
  <si>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</si>
  <si>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</si>
  <si>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</si>
  <si>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</si>
  <si>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</si>
  <si>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</si>
  <si>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</si>
  <si>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</si>
  <si>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</si>
  <si>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</si>
  <si>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</si>
  <si>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</si>
  <si>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</si>
  <si>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</si>
  <si>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</si>
  <si>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</si>
  <si>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</si>
  <si>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</si>
  <si>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</si>
  <si>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</si>
  <si>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</si>
  <si>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</si>
  <si>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</si>
  <si>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</si>
  <si>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</si>
  <si>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</si>
  <si>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</si>
  <si>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</si>
  <si>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</si>
  <si>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</si>
  <si>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</si>
  <si>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</si>
  <si>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</si>
  <si>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</si>
  <si>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</si>
  <si>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</si>
  <si>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</si>
  <si>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</si>
  <si>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</si>
  <si>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</si>
  <si>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</si>
  <si>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</si>
  <si>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</si>
  <si>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</si>
  <si>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</si>
  <si>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</si>
  <si>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</si>
  <si>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</si>
  <si>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</si>
  <si>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</si>
  <si>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</si>
  <si>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</si>
  <si>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</si>
  <si>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</si>
  <si>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</si>
  <si>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</si>
  <si>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</si>
  <si>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</si>
  <si>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</si>
  <si>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</si>
  <si>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</si>
  <si>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</si>
  <si>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</si>
  <si>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</si>
  <si>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</si>
  <si>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</si>
  <si>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</si>
  <si>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</si>
  <si>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</si>
  <si>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</si>
  <si>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</si>
  <si>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</si>
  <si>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</si>
  <si>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</si>
  <si>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</si>
  <si>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</si>
  <si>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</si>
  <si>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</si>
  <si>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</si>
  <si>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</si>
  <si>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</si>
  <si>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</si>
  <si>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</si>
  <si>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</si>
  <si>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</si>
  <si>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</si>
  <si>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</si>
  <si>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</si>
  <si>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</si>
  <si>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</si>
  <si>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</si>
  <si>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</si>
  <si>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</si>
  <si>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</si>
  <si>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</si>
  <si>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</si>
  <si>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</si>
  <si>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</si>
  <si>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</si>
  <si>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</si>
  <si>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</si>
  <si>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</si>
  <si>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</si>
  <si>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</si>
  <si>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</si>
  <si>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</si>
  <si>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</si>
  <si>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</si>
  <si>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</si>
  <si>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</si>
  <si>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</si>
  <si>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</si>
  <si>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</si>
  <si>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</si>
  <si>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</si>
  <si>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</si>
  <si>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</si>
  <si>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</si>
  <si>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</si>
  <si>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</si>
  <si>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</si>
  <si>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</si>
  <si>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</si>
  <si>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</si>
  <si>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</si>
  <si>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</si>
  <si>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</si>
  <si>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</si>
  <si>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</si>
  <si>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</si>
  <si>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</si>
  <si>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</si>
  <si>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</si>
  <si>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</si>
  <si>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</si>
  <si>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</si>
  <si>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</si>
  <si>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</si>
  <si>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</si>
  <si>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</si>
  <si>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</si>
  <si>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</si>
  <si>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</si>
  <si>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</si>
  <si>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</si>
  <si>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</si>
  <si>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</si>
  <si>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</si>
  <si>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</si>
  <si>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</si>
  <si>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</si>
  <si>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</si>
  <si>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</si>
  <si>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</si>
  <si>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</si>
  <si>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</si>
  <si>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</si>
  <si>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</si>
  <si>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</si>
  <si>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</si>
  <si>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</si>
  <si>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</si>
  <si>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</si>
  <si>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</si>
  <si>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</si>
  <si>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</si>
  <si>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</si>
  <si>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</si>
  <si>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</si>
  <si>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</si>
  <si>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</si>
  <si>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</si>
  <si>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</si>
  <si>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</si>
  <si>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</si>
  <si>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</si>
  <si>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</si>
  <si>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</si>
  <si>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</si>
  <si>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</si>
  <si>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</si>
  <si>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</si>
  <si>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</si>
  <si>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</si>
  <si>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</si>
  <si>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</si>
  <si>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</si>
  <si>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</si>
  <si>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</si>
  <si>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</si>
  <si>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</si>
  <si>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</si>
  <si>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</si>
  <si>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</si>
  <si>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</si>
  <si>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</si>
  <si>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</si>
  <si>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</si>
  <si>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</si>
  <si>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</si>
  <si>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</si>
  <si>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</si>
  <si>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</si>
  <si>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</si>
  <si>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</si>
  <si>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</si>
  <si>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</si>
  <si>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</si>
  <si>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</si>
  <si>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</si>
  <si>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</si>
  <si>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</si>
  <si>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</si>
  <si>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</si>
  <si>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</si>
  <si>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</si>
  <si>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</si>
  <si>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</si>
  <si>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</si>
  <si>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</si>
  <si>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</si>
  <si>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</si>
  <si>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</si>
  <si>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</si>
  <si>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</si>
  <si>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</si>
  <si>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</si>
  <si>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</si>
  <si>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</si>
  <si>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</si>
  <si>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</si>
  <si>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</si>
  <si>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</si>
  <si>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</si>
  <si>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</si>
  <si>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</si>
  <si>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</si>
  <si>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</si>
  <si>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</si>
  <si>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</si>
  <si>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</si>
  <si>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</si>
  <si>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</si>
  <si>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</si>
  <si>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</si>
  <si>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</si>
  <si>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</si>
  <si>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</si>
  <si>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</si>
  <si>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</si>
  <si>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</si>
  <si>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</si>
  <si>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</si>
  <si>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</si>
  <si>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</si>
  <si>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</si>
  <si>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</si>
  <si>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</si>
  <si>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</si>
  <si>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</si>
  <si>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</si>
  <si>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</si>
  <si>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</si>
  <si>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</si>
  <si>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</si>
  <si>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</si>
  <si>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</si>
  <si>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</si>
  <si>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</si>
  <si>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</si>
  <si>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</si>
  <si>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</si>
  <si>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</si>
  <si>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</si>
  <si>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</si>
  <si>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</si>
  <si>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</si>
  <si>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</si>
  <si>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</si>
  <si>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</si>
  <si>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</si>
  <si>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</si>
  <si>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</si>
  <si>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</si>
  <si>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</si>
  <si>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</si>
  <si>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</si>
  <si>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</si>
  <si>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</si>
  <si>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</si>
  <si>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</si>
  <si>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</si>
  <si>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</si>
  <si>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</si>
  <si>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</si>
  <si>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</si>
  <si>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</si>
  <si>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</si>
  <si>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</si>
  <si>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</si>
  <si>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</si>
  <si>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</si>
  <si>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</si>
  <si>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</si>
  <si>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</si>
  <si>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</si>
  <si>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</si>
  <si>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</si>
  <si>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</si>
  <si>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</si>
  <si>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</si>
  <si>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</si>
  <si>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</si>
  <si>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</si>
  <si>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</si>
  <si>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</si>
  <si>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</si>
  <si>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</si>
  <si>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</si>
  <si>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</si>
  <si>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</si>
  <si>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</si>
  <si>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</si>
  <si>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</si>
  <si>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</si>
  <si>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</si>
  <si>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</si>
  <si>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</si>
  <si>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</si>
  <si>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</si>
  <si>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</si>
  <si>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</si>
  <si>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</si>
  <si>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</si>
  <si>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</si>
  <si>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</si>
  <si>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</si>
  <si>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</si>
  <si>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</si>
  <si>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</si>
  <si>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</si>
  <si>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</si>
  <si>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</si>
  <si>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</si>
  <si>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</si>
  <si>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</si>
  <si>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</si>
  <si>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</si>
  <si>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</si>
  <si>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</si>
  <si>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</si>
  <si>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</si>
  <si>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</si>
  <si>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</si>
  <si>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</si>
  <si>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</si>
  <si>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</si>
  <si>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</si>
  <si>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</si>
  <si>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</si>
  <si>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</si>
  <si>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</si>
  <si>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</si>
  <si>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</si>
  <si>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</si>
  <si>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</si>
  <si>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</si>
  <si>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</si>
  <si>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</si>
  <si>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</si>
  <si>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</si>
  <si>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</si>
  <si>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</si>
  <si>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</si>
  <si>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</si>
  <si>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</si>
  <si>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</si>
  <si>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</si>
  <si>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</si>
  <si>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</si>
  <si>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</si>
  <si>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</si>
  <si>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</si>
  <si>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</si>
  <si>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</si>
  <si>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</si>
  <si>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</si>
  <si>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</si>
  <si>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</si>
  <si>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</si>
  <si>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</si>
  <si>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</si>
  <si>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</si>
  <si>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</si>
  <si>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</si>
  <si>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</si>
  <si>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</si>
  <si>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</si>
  <si>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</si>
  <si>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</si>
  <si>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</si>
  <si>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</si>
  <si>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</si>
  <si>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</si>
  <si>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</si>
  <si>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</si>
  <si>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</si>
  <si>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</si>
  <si>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</si>
  <si>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</si>
  <si>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</si>
  <si>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</si>
  <si>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</si>
  <si>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</si>
  <si>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</si>
  <si>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</si>
  <si>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</si>
  <si>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</si>
  <si>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</si>
  <si>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</si>
  <si>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</si>
  <si>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</si>
  <si>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</si>
  <si>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</si>
  <si>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</si>
  <si>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</si>
  <si>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</si>
  <si>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</si>
  <si>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</si>
  <si>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</si>
  <si>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</si>
  <si>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</si>
  <si>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</si>
  <si>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</si>
  <si>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</si>
  <si>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</si>
  <si>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</si>
  <si>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</si>
  <si>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</si>
  <si>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</si>
  <si>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</si>
  <si>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</si>
  <si>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</si>
  <si>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</si>
  <si>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</si>
  <si>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</si>
  <si>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</si>
  <si>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</si>
  <si>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</si>
  <si>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</si>
  <si>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</si>
  <si>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</si>
  <si>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</si>
  <si>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</si>
  <si>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</si>
  <si>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</si>
  <si>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</si>
  <si>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</si>
  <si>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</si>
  <si>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</si>
  <si>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</si>
  <si>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</si>
  <si>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</si>
  <si>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</si>
  <si>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</si>
  <si>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</si>
  <si>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</si>
  <si>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</si>
  <si>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</si>
  <si>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</si>
  <si>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</si>
  <si>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</si>
  <si>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</si>
  <si>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</si>
  <si>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</si>
  <si>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</si>
  <si>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</si>
  <si>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</si>
  <si>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</si>
  <si>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</si>
  <si>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</si>
  <si>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</si>
  <si>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</si>
  <si>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</si>
  <si>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</si>
  <si>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</si>
  <si>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</si>
  <si>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</si>
  <si>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</si>
  <si>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</si>
  <si>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</si>
  <si>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</si>
  <si>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</si>
  <si>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</si>
  <si>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</si>
  <si>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</si>
  <si>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</si>
  <si>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</si>
  <si>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</si>
  <si>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</si>
  <si>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</si>
  <si>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</si>
  <si>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</si>
  <si>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</si>
  <si>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</si>
  <si>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</si>
  <si>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</si>
  <si>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</si>
  <si>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</si>
  <si>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</si>
  <si>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</si>
  <si>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</si>
  <si>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</si>
  <si>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</si>
  <si>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</si>
  <si>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</si>
  <si>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</si>
  <si>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</si>
  <si>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</si>
  <si>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</si>
  <si>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</si>
  <si>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</si>
  <si>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</si>
  <si>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</si>
  <si>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</si>
  <si>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</si>
  <si>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</si>
  <si>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</si>
  <si>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</si>
  <si>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</si>
  <si>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</si>
  <si>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</si>
  <si>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</si>
  <si>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</si>
  <si>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</si>
  <si>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</si>
  <si>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</si>
  <si>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</si>
  <si>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</si>
  <si>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</si>
  <si>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</si>
  <si>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</si>
  <si>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</si>
  <si>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</si>
  <si>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</si>
  <si>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</si>
  <si>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</si>
  <si>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</si>
  <si>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</si>
  <si>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</si>
  <si>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</si>
  <si>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</si>
  <si>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</si>
  <si>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</si>
  <si>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</si>
  <si>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</si>
  <si>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</si>
  <si>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</si>
  <si>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</si>
  <si>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</si>
  <si>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</si>
  <si>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</si>
  <si>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</si>
  <si>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</si>
  <si>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</si>
  <si>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</si>
  <si>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</si>
  <si>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</si>
  <si>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</si>
  <si>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</si>
  <si>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</si>
  <si>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</si>
  <si>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</si>
  <si>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</si>
  <si>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</si>
  <si>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</si>
  <si>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</si>
  <si>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</si>
  <si>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</si>
  <si>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</si>
  <si>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</si>
  <si>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</si>
  <si>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</si>
  <si>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</si>
  <si>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</si>
  <si>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</si>
  <si>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</si>
  <si>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</si>
  <si>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</si>
  <si>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</si>
  <si>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</si>
  <si>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</si>
  <si>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</si>
  <si>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</si>
  <si>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</si>
  <si>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</si>
  <si>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</si>
  <si>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</si>
  <si>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</si>
  <si>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</si>
  <si>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</si>
  <si>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</si>
  <si>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</si>
  <si>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</si>
  <si>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</si>
  <si>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</si>
  <si>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</si>
  <si>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</si>
  <si>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</si>
  <si>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</si>
  <si>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</si>
  <si>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</si>
  <si>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</si>
  <si>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</si>
  <si>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</si>
  <si>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</si>
  <si>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</si>
  <si>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</si>
  <si>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</si>
  <si>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</si>
  <si>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</si>
  <si>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</si>
  <si>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</si>
  <si>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</si>
  <si>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</si>
  <si>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</si>
  <si>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</si>
  <si>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</si>
  <si>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</si>
  <si>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</si>
  <si>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</si>
  <si>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</si>
  <si>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</si>
  <si>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</si>
  <si>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</si>
  <si>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</si>
  <si>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</si>
  <si>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</si>
  <si>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</si>
  <si>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</si>
  <si>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</si>
  <si>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</si>
  <si>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</si>
  <si>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</si>
  <si>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</si>
  <si>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</si>
  <si>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</si>
  <si>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</si>
  <si>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</si>
  <si>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</si>
  <si>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</si>
  <si>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</si>
  <si>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</si>
  <si>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</si>
  <si>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</si>
  <si>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</si>
  <si>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</si>
  <si>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</si>
  <si>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</si>
  <si>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</si>
  <si>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</si>
  <si>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</si>
  <si>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</si>
  <si>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</si>
  <si>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</si>
  <si>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</si>
  <si>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</si>
  <si>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</si>
  <si>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</si>
  <si>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</si>
  <si>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</si>
  <si>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</si>
  <si>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</si>
  <si>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</si>
  <si>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</si>
  <si>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</si>
  <si>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</si>
  <si>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</si>
  <si>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</si>
  <si>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</si>
  <si>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</si>
  <si>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</si>
  <si>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</si>
  <si>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</si>
  <si>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</si>
  <si>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</si>
  <si>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</si>
  <si>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</si>
  <si>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</si>
  <si>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</si>
  <si>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</si>
  <si>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</si>
  <si>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</si>
  <si>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</si>
  <si>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</si>
  <si>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</si>
  <si>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</si>
  <si>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</si>
  <si>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</si>
  <si>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</si>
  <si>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</si>
  <si>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</si>
  <si>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</si>
  <si>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</si>
  <si>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</si>
  <si>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</si>
  <si>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</si>
  <si>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</si>
  <si>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</si>
  <si>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</si>
  <si>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</si>
  <si>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</si>
  <si>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</si>
  <si>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</si>
  <si>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</si>
  <si>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</si>
  <si>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</si>
  <si>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</si>
  <si>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</si>
  <si>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</si>
  <si>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</si>
  <si>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</si>
  <si>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</si>
  <si>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</si>
  <si>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</si>
  <si>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</si>
  <si>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</si>
  <si>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</si>
  <si>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</si>
  <si>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</si>
  <si>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</si>
  <si>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</si>
  <si>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</si>
  <si>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</si>
  <si>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</si>
  <si>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</si>
  <si>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</si>
  <si>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</si>
  <si>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</si>
  <si>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</si>
  <si>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</si>
  <si>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</si>
  <si>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</si>
  <si>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</si>
  <si>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</si>
  <si>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</si>
  <si>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</si>
  <si>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</si>
  <si>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</si>
  <si>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</si>
  <si>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</si>
  <si>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</si>
  <si>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</si>
  <si>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</si>
  <si>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</si>
  <si>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</si>
  <si>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</si>
  <si>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</si>
  <si>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</si>
  <si>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</si>
  <si>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</si>
  <si>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</si>
  <si>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</si>
  <si>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</si>
  <si>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</si>
  <si>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</si>
  <si>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</si>
  <si>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</si>
  <si>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</si>
  <si>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</si>
  <si>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</si>
  <si>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</si>
  <si>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</si>
  <si>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</si>
  <si>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</si>
  <si>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</si>
  <si>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</si>
  <si>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</si>
  <si>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</si>
  <si>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</si>
  <si>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</si>
  <si>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</si>
  <si>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</si>
  <si>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</si>
  <si>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</si>
  <si>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</si>
  <si>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</si>
  <si>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</si>
  <si>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</si>
  <si>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</si>
  <si>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</si>
  <si>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</si>
  <si>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</si>
  <si>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</si>
  <si>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</si>
  <si>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</si>
  <si>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</si>
  <si>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</si>
  <si>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</si>
  <si>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</si>
  <si>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</si>
  <si>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</si>
  <si>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</si>
  <si>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</si>
  <si>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</si>
  <si>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</si>
  <si>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</si>
  <si>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</si>
  <si>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</si>
  <si>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</si>
  <si>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</si>
  <si>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</si>
  <si>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</si>
  <si>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</si>
  <si>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</si>
  <si>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</si>
  <si>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</si>
  <si>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</si>
  <si>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</si>
  <si>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</si>
  <si>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</si>
  <si>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</si>
  <si>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</si>
  <si>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</si>
  <si>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</si>
  <si>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</si>
  <si>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</si>
  <si>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</si>
  <si>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</si>
  <si>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</si>
  <si>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</si>
  <si>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</si>
  <si>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</si>
  <si>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</si>
  <si>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</si>
  <si>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</si>
  <si>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</si>
  <si>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</si>
  <si>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</si>
  <si>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</si>
  <si>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</si>
  <si>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</si>
  <si>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</si>
  <si>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</si>
  <si>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</si>
  <si>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</si>
  <si>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</si>
  <si>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</si>
  <si>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</si>
  <si>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</si>
  <si>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</si>
  <si>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</si>
  <si>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</si>
  <si>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</si>
  <si>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</si>
  <si>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</si>
  <si>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</si>
  <si>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</si>
  <si>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</si>
  <si>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</si>
  <si>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</si>
  <si>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</si>
  <si>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</si>
  <si>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</si>
  <si>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</si>
  <si>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</si>
  <si>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</si>
  <si>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</si>
  <si>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</si>
  <si>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</si>
  <si>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</si>
  <si>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</si>
  <si>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</si>
  <si>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</si>
  <si>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</si>
  <si>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</si>
  <si>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</si>
  <si>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</si>
  <si>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</si>
  <si>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</si>
  <si>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</si>
  <si>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</si>
  <si>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</si>
  <si>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</si>
  <si>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</si>
  <si>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</si>
  <si>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</si>
  <si>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</si>
  <si>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</si>
  <si>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</si>
  <si>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</si>
  <si>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</si>
  <si>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</si>
  <si>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</si>
  <si>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</si>
  <si>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</si>
  <si>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</si>
  <si>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</si>
  <si>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</si>
  <si>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</si>
  <si>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</si>
  <si>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</si>
  <si>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</si>
  <si>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</si>
  <si>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</si>
  <si>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</si>
  <si>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</si>
  <si>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</si>
  <si>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</si>
  <si>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</si>
  <si>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</si>
  <si>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</si>
  <si>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</si>
  <si>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</si>
  <si>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</si>
  <si>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</si>
  <si>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</si>
  <si>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</si>
  <si>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</si>
  <si>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</si>
  <si>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</si>
  <si>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</si>
  <si>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</si>
  <si>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</si>
  <si>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</si>
  <si>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</si>
  <si>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</si>
  <si>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</si>
  <si>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</si>
  <si>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</si>
  <si>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</si>
  <si>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</si>
  <si>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</si>
  <si>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</si>
  <si>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</si>
  <si>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</si>
  <si>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</si>
  <si>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</si>
  <si>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</si>
  <si>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</si>
  <si>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</si>
  <si>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</si>
  <si>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</si>
  <si>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</si>
  <si>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</si>
  <si>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</si>
  <si>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</si>
  <si>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</si>
  <si>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</si>
  <si>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</si>
  <si>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</si>
  <si>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</si>
  <si>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</si>
  <si>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</si>
  <si>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</si>
  <si>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</si>
  <si>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</si>
  <si>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</si>
  <si>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</si>
  <si>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</si>
  <si>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</si>
  <si>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</si>
  <si>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</si>
  <si>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</si>
  <si>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</si>
  <si>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</si>
  <si>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</si>
  <si>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</si>
  <si>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</si>
  <si>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</si>
  <si>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</si>
  <si>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</si>
  <si>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</si>
  <si>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</si>
  <si>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</si>
  <si>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</si>
  <si>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</si>
  <si>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</si>
  <si>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</si>
  <si>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</si>
  <si>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</si>
  <si>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</si>
  <si>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</si>
  <si>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</si>
  <si>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</si>
  <si>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</si>
  <si>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</si>
  <si>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</si>
  <si>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</si>
  <si>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</si>
  <si>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</si>
  <si>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</si>
  <si>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</si>
  <si>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</si>
  <si>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</si>
  <si>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</si>
  <si>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</si>
  <si>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</si>
  <si>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</si>
  <si>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</si>
  <si>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</si>
  <si>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</si>
  <si>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</si>
  <si>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</si>
  <si>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</si>
  <si>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</si>
  <si>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</si>
  <si>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</si>
  <si>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</si>
  <si>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</si>
  <si>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</si>
  <si>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</si>
  <si>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</si>
  <si>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</si>
  <si>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</si>
  <si>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</si>
  <si>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</si>
  <si>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</si>
  <si>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</si>
  <si>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</si>
  <si>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</si>
  <si>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</si>
  <si>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</si>
  <si>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</si>
  <si>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</si>
  <si>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</si>
  <si>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</si>
  <si>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</si>
  <si>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</si>
  <si>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</si>
  <si>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</si>
  <si>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</si>
  <si>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</si>
  <si>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</si>
  <si>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</si>
  <si>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</si>
  <si>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</si>
  <si>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</si>
  <si>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</si>
  <si>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</si>
  <si>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</si>
  <si>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</si>
  <si>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</si>
  <si>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</si>
  <si>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</si>
  <si>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</si>
  <si>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</si>
  <si>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</si>
  <si>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</si>
  <si>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</si>
  <si>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</si>
  <si>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</si>
  <si>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</si>
  <si>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</si>
  <si>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</si>
  <si>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</si>
  <si>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</si>
  <si>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</si>
  <si>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</si>
  <si>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</si>
  <si>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</si>
  <si>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</si>
  <si>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</si>
  <si>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</si>
  <si>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</si>
  <si>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</si>
  <si>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</si>
  <si>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</si>
  <si>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</si>
  <si>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</si>
  <si>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</si>
  <si>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</si>
  <si>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</si>
  <si>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</si>
  <si>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</si>
  <si>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</si>
  <si>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</si>
  <si>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</si>
  <si>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</si>
  <si>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</si>
  <si>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</si>
  <si>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</si>
  <si>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</si>
  <si>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</si>
  <si>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</si>
  <si>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</si>
  <si>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</si>
  <si>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</si>
  <si>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</si>
  <si>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</si>
  <si>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</si>
  <si>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</si>
  <si>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</si>
  <si>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</si>
  <si>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</si>
  <si>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</si>
  <si>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</si>
  <si>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</si>
  <si>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</si>
  <si>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</si>
  <si>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</si>
  <si>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</si>
  <si>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</si>
  <si>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</si>
  <si>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</si>
  <si>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</si>
  <si>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</si>
  <si>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</si>
  <si>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</si>
  <si>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</si>
  <si>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</si>
  <si>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</si>
  <si>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</si>
  <si>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</si>
  <si>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</si>
  <si>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</si>
  <si>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</si>
  <si>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</si>
  <si>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</si>
  <si>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</si>
  <si>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</si>
  <si>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</si>
  <si>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</si>
  <si>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</si>
  <si>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</si>
  <si>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</si>
  <si>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</si>
  <si>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</si>
  <si>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</si>
  <si>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</si>
  <si>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</si>
  <si>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</si>
  <si>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</si>
  <si>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</si>
  <si>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</si>
  <si>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</si>
  <si>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</si>
  <si>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</si>
  <si>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</si>
  <si>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</si>
  <si>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</si>
  <si>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</si>
  <si>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</si>
  <si>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</si>
  <si>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</si>
  <si>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</si>
  <si>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</si>
  <si>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</si>
  <si>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</si>
  <si>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</si>
  <si>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</si>
  <si>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</si>
  <si>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</si>
  <si>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</si>
  <si>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</si>
  <si>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</si>
  <si>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</si>
  <si>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</si>
  <si>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</si>
  <si>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</si>
  <si>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</si>
  <si>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</si>
  <si>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</si>
  <si>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</si>
  <si>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</si>
  <si>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</si>
  <si>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</si>
  <si>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</si>
  <si>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</si>
  <si>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</si>
  <si>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</si>
  <si>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</si>
  <si>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</si>
  <si>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</si>
  <si>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</si>
  <si>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</si>
  <si>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</si>
  <si>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</si>
  <si>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</si>
  <si>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</si>
  <si>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</si>
  <si>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</si>
  <si>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</si>
  <si>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</si>
  <si>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</si>
  <si>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</si>
  <si>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</si>
  <si>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</si>
  <si>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</si>
  <si>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</si>
  <si>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</si>
  <si>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</si>
  <si>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</si>
  <si>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</si>
  <si>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</si>
  <si>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</si>
  <si>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</si>
  <si>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</si>
  <si>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</si>
  <si>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</si>
  <si>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</si>
  <si>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</si>
  <si>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</si>
  <si>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</si>
  <si>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</si>
  <si>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</si>
  <si>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</si>
  <si>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</si>
  <si>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</si>
  <si>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</si>
  <si>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</si>
  <si>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</si>
  <si>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</si>
  <si>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</si>
  <si>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</si>
  <si>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</si>
  <si>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</si>
  <si>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</si>
  <si>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</si>
  <si>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</si>
  <si>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</si>
  <si>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</si>
  <si>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</si>
  <si>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</si>
  <si>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</si>
  <si>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</si>
  <si>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</si>
  <si>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</si>
  <si>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</si>
  <si>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</si>
  <si>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</si>
  <si>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</si>
  <si>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</si>
  <si>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</si>
  <si>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</si>
  <si>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</si>
  <si>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</si>
  <si>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</si>
  <si>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</si>
  <si>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</si>
  <si>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</si>
  <si>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</si>
  <si>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</si>
  <si>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</si>
  <si>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</si>
  <si>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</si>
  <si>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</si>
  <si>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</si>
  <si>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</si>
  <si>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</si>
  <si>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</si>
  <si>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</si>
  <si>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</si>
  <si>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</si>
  <si>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</si>
  <si>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</si>
  <si>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</si>
  <si>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</si>
  <si>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</si>
  <si>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</si>
  <si>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</si>
  <si>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</si>
  <si>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</si>
  <si>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</si>
  <si>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</si>
  <si>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</si>
  <si>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</si>
  <si>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</si>
  <si>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</si>
  <si>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</si>
  <si>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</si>
  <si>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</si>
  <si>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</si>
  <si>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</si>
  <si>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</si>
  <si>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</si>
  <si>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</si>
  <si>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</si>
  <si>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</si>
  <si>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</si>
  <si>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</si>
  <si>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</si>
  <si>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</si>
  <si>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</si>
  <si>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</si>
  <si>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</si>
  <si>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</si>
  <si>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</si>
  <si>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</si>
  <si>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</si>
  <si>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</si>
  <si>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</si>
  <si>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</si>
  <si>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</si>
  <si>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</si>
  <si>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</si>
  <si>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</si>
  <si>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</si>
  <si>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</si>
  <si>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</si>
  <si>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</si>
  <si>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</si>
  <si>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</si>
  <si>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</si>
  <si>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</si>
  <si>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</si>
  <si>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</si>
  <si>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</si>
  <si>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</si>
  <si>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</si>
  <si>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</si>
  <si>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</si>
  <si>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</si>
  <si>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</si>
  <si>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</si>
  <si>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</si>
  <si>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</si>
  <si>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</si>
  <si>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</si>
  <si>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</si>
  <si>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</si>
  <si>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</si>
  <si>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</si>
  <si>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</si>
  <si>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</si>
  <si>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</si>
  <si>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</si>
  <si>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</si>
  <si>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</si>
  <si>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</si>
  <si>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</si>
  <si>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</si>
  <si>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</si>
  <si>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</si>
  <si>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</si>
  <si>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</si>
  <si>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</si>
  <si>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</si>
  <si>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</si>
  <si>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</si>
  <si>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</si>
  <si>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</si>
  <si>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</si>
  <si>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</si>
  <si>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</si>
  <si>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</si>
  <si>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</si>
  <si>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</si>
  <si>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</si>
  <si>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</si>
  <si>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</si>
  <si>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</si>
  <si>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</si>
  <si>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</si>
  <si>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</si>
  <si>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</si>
  <si>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</si>
  <si>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</si>
  <si>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</si>
  <si>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</si>
  <si>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</si>
  <si>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</si>
  <si>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</si>
  <si>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</si>
  <si>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</si>
  <si>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</si>
  <si>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</si>
  <si>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</si>
  <si>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</si>
  <si>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</si>
  <si>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</si>
  <si>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</si>
  <si>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</si>
  <si>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</si>
  <si>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</si>
  <si>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</si>
  <si>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</si>
  <si>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</si>
  <si>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</si>
  <si>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</si>
  <si>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</si>
  <si>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</si>
  <si>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</si>
  <si>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</si>
  <si>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</si>
  <si>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</si>
  <si>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</si>
  <si>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</si>
  <si>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</si>
  <si>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</si>
  <si>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</si>
  <si>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</si>
  <si>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</si>
  <si>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</si>
  <si>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</si>
  <si>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</si>
  <si>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</si>
  <si>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</si>
  <si>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</si>
  <si>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</si>
  <si>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</si>
  <si>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</si>
  <si>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</si>
  <si>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</si>
  <si>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</si>
  <si>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</si>
  <si>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</si>
  <si>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</si>
  <si>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</si>
  <si>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</si>
  <si>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</si>
  <si>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</si>
  <si>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</si>
  <si>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</si>
  <si>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</si>
  <si>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</si>
  <si>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</si>
  <si>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</si>
  <si>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</si>
  <si>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</si>
  <si>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</si>
  <si>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</si>
  <si>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</si>
  <si>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</si>
  <si>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</si>
  <si>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</si>
  <si>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</si>
  <si>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</si>
  <si>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</si>
  <si>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</si>
  <si>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</si>
  <si>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</si>
  <si>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</si>
  <si>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</si>
  <si>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</si>
  <si>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</si>
  <si>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</si>
  <si>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</si>
  <si>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</si>
  <si>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</si>
  <si>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</si>
  <si>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</si>
  <si>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</si>
  <si>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</si>
  <si>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</si>
  <si>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</si>
  <si>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</si>
  <si>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</si>
  <si>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</si>
  <si>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</si>
  <si>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</si>
  <si>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</si>
  <si>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</si>
  <si>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</si>
  <si>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</si>
  <si>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</si>
  <si>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</si>
  <si>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</si>
  <si>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</si>
  <si>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</si>
  <si>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</si>
  <si>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</si>
  <si>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</si>
  <si>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</si>
  <si>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</si>
  <si>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</si>
  <si>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</si>
  <si>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</si>
  <si>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</si>
  <si>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</si>
  <si>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</si>
  <si>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</si>
  <si>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</si>
  <si>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</si>
  <si>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</si>
  <si>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</si>
  <si>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</si>
  <si>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</si>
  <si>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</si>
  <si>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</si>
  <si>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</si>
  <si>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</si>
  <si>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</si>
  <si>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</si>
  <si>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</si>
  <si>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</si>
  <si>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</si>
  <si>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</si>
  <si>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</si>
  <si>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</si>
  <si>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</si>
  <si>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</si>
  <si>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</si>
  <si>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</si>
  <si>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</si>
  <si>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</si>
  <si>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</si>
  <si>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</si>
  <si>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</si>
  <si>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</si>
  <si>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</si>
  <si>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</si>
  <si>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</si>
  <si>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</si>
  <si>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</si>
  <si>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</si>
  <si>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</si>
  <si>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</si>
  <si>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</si>
  <si>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</si>
  <si>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</si>
  <si>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</si>
  <si>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</si>
  <si>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</si>
  <si>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</si>
  <si>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</si>
  <si>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</si>
  <si>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</si>
  <si>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</si>
  <si>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</si>
  <si>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</si>
  <si>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</si>
  <si>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</si>
  <si>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</si>
  <si>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</si>
  <si>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</si>
  <si>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</si>
  <si>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</si>
  <si>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</si>
  <si>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</si>
  <si>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</si>
  <si>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</si>
  <si>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</si>
  <si>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</si>
  <si>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</si>
  <si>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</si>
  <si>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</si>
  <si>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</si>
  <si>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</si>
  <si>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</si>
  <si>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</si>
  <si>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</si>
  <si>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</si>
  <si>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</si>
  <si>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</si>
  <si>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</si>
  <si>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</si>
  <si>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</si>
  <si>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</si>
  <si>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</si>
  <si>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</si>
  <si>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</si>
  <si>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</si>
  <si>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</si>
  <si>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</si>
  <si>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</si>
  <si>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</si>
  <si>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</si>
  <si>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</si>
  <si>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</si>
  <si>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</si>
  <si>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</si>
  <si>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</si>
  <si>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</si>
  <si>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</si>
  <si>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</si>
  <si>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</si>
  <si>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</si>
  <si>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</si>
  <si>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</si>
  <si>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</si>
  <si>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</si>
  <si>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</si>
  <si>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</si>
  <si>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</si>
  <si>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</si>
  <si>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</si>
  <si>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</si>
  <si>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</si>
  <si>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</si>
  <si>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</si>
  <si>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</si>
  <si>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</si>
  <si>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</si>
  <si>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</si>
  <si>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</si>
  <si>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</si>
  <si>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</si>
  <si>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</si>
  <si>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</si>
  <si>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</si>
  <si>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</si>
  <si>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</si>
  <si>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</si>
  <si>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</si>
  <si>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</si>
  <si>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</si>
  <si>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</si>
  <si>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</si>
  <si>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</si>
  <si>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</si>
  <si>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</si>
  <si>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</si>
  <si>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</si>
  <si>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</si>
  <si>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</si>
  <si>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</si>
  <si>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</si>
  <si>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</si>
  <si>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</si>
  <si>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</si>
  <si>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</si>
  <si>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</si>
  <si>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</si>
  <si>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</si>
  <si>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</si>
  <si>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</si>
  <si>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</si>
  <si>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</si>
  <si>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</si>
  <si>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</si>
  <si>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</si>
  <si>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</si>
  <si>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</si>
  <si>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</si>
  <si>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</si>
  <si>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</si>
  <si>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</si>
  <si>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</si>
  <si>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</si>
  <si>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</si>
  <si>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</si>
  <si>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</si>
  <si>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</si>
  <si>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</si>
  <si>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</si>
  <si>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</si>
  <si>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</si>
  <si>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</si>
  <si>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</si>
  <si>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</si>
  <si>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</si>
  <si>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</si>
  <si>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</si>
  <si>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</si>
  <si>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</si>
  <si>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</si>
  <si>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</si>
  <si>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</si>
  <si>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</si>
  <si>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</si>
  <si>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</si>
  <si>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</si>
  <si>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</si>
  <si>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</si>
  <si>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</si>
  <si>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</si>
  <si>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</si>
  <si>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</si>
  <si>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</si>
  <si>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</si>
  <si>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</si>
  <si>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</si>
  <si>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</si>
  <si>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</si>
  <si>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</si>
  <si>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</si>
  <si>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</si>
  <si>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</si>
  <si>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</si>
  <si>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</si>
  <si>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</si>
  <si>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</si>
  <si>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</si>
  <si>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</si>
  <si>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</si>
  <si>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</si>
  <si>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</si>
  <si>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</si>
  <si>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</si>
  <si>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</si>
  <si>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</si>
  <si>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</si>
  <si>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</si>
  <si>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</si>
  <si>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</si>
  <si>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</si>
  <si>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</si>
  <si>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</si>
  <si>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</si>
  <si>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</si>
  <si>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</si>
  <si>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</si>
  <si>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</si>
  <si>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</si>
  <si>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</si>
  <si>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</si>
  <si>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</si>
  <si>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</si>
  <si>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</si>
  <si>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</si>
  <si>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</si>
  <si>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</si>
  <si>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</si>
  <si>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</si>
  <si>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</si>
  <si>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</si>
  <si>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</si>
  <si>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</si>
  <si>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</si>
  <si>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</si>
  <si>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</si>
  <si>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</si>
  <si>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</si>
  <si>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</si>
  <si>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</si>
  <si>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</si>
  <si>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</si>
  <si>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</si>
  <si>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</si>
  <si>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</si>
  <si>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</si>
  <si>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</si>
  <si>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</si>
  <si>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</si>
  <si>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</si>
  <si>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</si>
  <si>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</si>
  <si>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</si>
  <si>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</si>
  <si>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</si>
  <si>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</si>
  <si>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</si>
  <si>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</si>
  <si>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</si>
  <si>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</si>
  <si>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</si>
  <si>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</si>
  <si>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</si>
  <si>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</si>
  <si>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</si>
  <si>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</si>
  <si>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</si>
  <si>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</si>
  <si>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</si>
  <si>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</si>
  <si>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</si>
  <si>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</si>
  <si>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</si>
  <si>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</si>
  <si>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</si>
  <si>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</si>
  <si>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</si>
  <si>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</si>
  <si>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</si>
  <si>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</si>
  <si>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</si>
  <si>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</si>
  <si>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</si>
  <si>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</si>
  <si>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</si>
  <si>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</si>
  <si>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</si>
  <si>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</si>
  <si>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</si>
  <si>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</si>
  <si>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</si>
  <si>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</si>
  <si>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</si>
  <si>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</si>
  <si>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</si>
  <si>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</si>
  <si>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</si>
  <si>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</si>
  <si>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</si>
  <si>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</si>
  <si>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</si>
  <si>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</si>
  <si>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</si>
  <si>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</si>
  <si>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</si>
  <si>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</si>
  <si>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</si>
  <si>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</si>
  <si>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</si>
  <si>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</si>
  <si>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</si>
  <si>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</si>
  <si>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</si>
  <si>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</si>
  <si>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</si>
  <si>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</si>
  <si>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</si>
  <si>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</si>
  <si>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</si>
  <si>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</si>
  <si>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</si>
  <si>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</si>
  <si>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</si>
  <si>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</si>
  <si>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</si>
  <si>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</si>
  <si>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</si>
  <si>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</si>
  <si>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</si>
  <si>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</si>
  <si>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</si>
  <si>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</si>
  <si>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</si>
  <si>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</si>
  <si>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</si>
  <si>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</si>
  <si>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</si>
  <si>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</si>
  <si>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</si>
  <si>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</si>
  <si>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</si>
  <si>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</si>
  <si>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</si>
  <si>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</si>
  <si>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</si>
  <si>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</si>
  <si>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</si>
  <si>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</si>
  <si>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</si>
  <si>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</si>
  <si>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</si>
  <si>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</si>
  <si>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</si>
  <si>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</si>
  <si>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</si>
  <si>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</si>
  <si>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</si>
  <si>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</si>
  <si>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</si>
  <si>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</si>
  <si>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</si>
  <si>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</si>
  <si>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</si>
  <si>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</si>
  <si>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</si>
  <si>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</si>
  <si>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</si>
  <si>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</si>
  <si>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</si>
  <si>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</si>
  <si>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</si>
  <si>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</si>
  <si>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</si>
  <si>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</si>
  <si>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</si>
  <si>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</si>
  <si>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</si>
  <si>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</si>
  <si>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</si>
  <si>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</si>
  <si>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</si>
  <si>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</si>
  <si>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</si>
  <si>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</si>
  <si>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</si>
  <si>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</si>
  <si>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</si>
  <si>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</si>
  <si>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</si>
  <si>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</si>
  <si>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</si>
  <si>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</si>
  <si>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</si>
  <si>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</si>
  <si>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</si>
  <si>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</si>
  <si>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</si>
  <si>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</si>
  <si>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</si>
  <si>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</si>
  <si>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</si>
  <si>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</si>
  <si>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</si>
  <si>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</si>
  <si>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</si>
  <si>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</si>
  <si>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</si>
  <si>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</si>
  <si>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</si>
  <si>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</si>
  <si>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</si>
  <si>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</si>
  <si>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</si>
  <si>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</si>
  <si>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</si>
  <si>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</si>
  <si>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</si>
  <si>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</si>
  <si>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</si>
  <si>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</si>
  <si>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</si>
  <si>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</si>
  <si>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</si>
  <si>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</si>
  <si>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</si>
  <si>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</si>
  <si>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</si>
  <si>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</si>
  <si>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</si>
  <si>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</si>
  <si>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</si>
  <si>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</si>
  <si>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</si>
  <si>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</si>
  <si>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</si>
  <si>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</si>
  <si>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</si>
  <si>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</si>
  <si>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</si>
  <si>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</si>
  <si>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</si>
  <si>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</si>
  <si>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</si>
  <si>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</si>
  <si>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</si>
  <si>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</si>
  <si>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</si>
  <si>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</si>
  <si>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</si>
  <si>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</si>
  <si>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</si>
  <si>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</si>
  <si>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</si>
  <si>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</si>
  <si>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</si>
  <si>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</si>
  <si>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</si>
  <si>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</si>
  <si>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</si>
  <si>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</si>
  <si>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</si>
  <si>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</si>
  <si>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</si>
  <si>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</si>
  <si>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</si>
  <si>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</si>
  <si>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</si>
  <si>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</si>
  <si>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</si>
  <si>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</si>
  <si>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</si>
  <si>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</si>
  <si>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</si>
  <si>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</si>
  <si>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</si>
  <si>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</si>
  <si>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</si>
  <si>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</si>
  <si>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</si>
  <si>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</si>
  <si>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</si>
  <si>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</si>
  <si>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</si>
  <si>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</si>
  <si>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</si>
  <si>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</si>
  <si>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</si>
  <si>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</si>
  <si>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</si>
  <si>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</si>
  <si>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</si>
  <si>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</si>
  <si>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</si>
  <si>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</si>
  <si>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</si>
  <si>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</si>
  <si>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</si>
  <si>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</si>
  <si>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</si>
  <si>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</si>
  <si>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</si>
  <si>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</si>
  <si>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</si>
  <si>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</si>
  <si>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</si>
  <si>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</si>
  <si>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</si>
  <si>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</si>
  <si>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</si>
  <si>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</si>
  <si>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</si>
  <si>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</si>
  <si>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</si>
  <si>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</si>
  <si>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</si>
  <si>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</si>
  <si>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</si>
  <si>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</si>
  <si>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</si>
  <si>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</si>
  <si>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</si>
  <si>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</si>
  <si>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</si>
  <si>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</si>
  <si>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</si>
  <si>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</si>
  <si>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</si>
  <si>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</si>
  <si>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</si>
  <si>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</si>
  <si>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</si>
  <si>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</si>
  <si>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</si>
  <si>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</si>
  <si>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</si>
  <si>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</si>
  <si>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</si>
  <si>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</si>
  <si>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</si>
  <si>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</si>
  <si>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</si>
  <si>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</si>
  <si>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</si>
  <si>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</si>
  <si>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</si>
  <si>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</si>
  <si>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</si>
  <si>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</si>
  <si>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</si>
  <si>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</si>
  <si>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</si>
  <si>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</si>
  <si>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</si>
  <si>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</si>
  <si>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</si>
  <si>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</si>
  <si>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</si>
  <si>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</si>
  <si>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</si>
  <si>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</si>
  <si>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</si>
  <si>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</si>
  <si>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</si>
  <si>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</si>
  <si>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</si>
  <si>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</si>
  <si>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</si>
  <si>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</si>
  <si>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</si>
  <si>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</si>
  <si>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</si>
  <si>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</si>
  <si>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</si>
  <si>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</si>
  <si>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</si>
  <si>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</si>
  <si>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</si>
  <si>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</si>
  <si>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</si>
  <si>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</si>
  <si>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</si>
  <si>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</si>
  <si>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</si>
  <si>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</si>
  <si>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</si>
  <si>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</si>
  <si>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</si>
  <si>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</si>
  <si>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</si>
  <si>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</si>
  <si>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</si>
  <si>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</si>
  <si>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</si>
  <si>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</si>
  <si>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</si>
  <si>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</si>
  <si>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</si>
  <si>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</si>
  <si>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</si>
  <si>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</si>
  <si>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</si>
  <si>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</si>
  <si>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</si>
  <si>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</si>
  <si>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</si>
  <si>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</si>
  <si>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</si>
  <si>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</si>
  <si>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</si>
  <si>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</si>
  <si>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</si>
  <si>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</si>
  <si>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</si>
  <si>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</si>
  <si>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</si>
  <si>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</si>
  <si>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</si>
  <si>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</si>
  <si>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</si>
  <si>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</si>
  <si>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</si>
  <si>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</si>
  <si>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</si>
  <si>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</si>
  <si>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</si>
  <si>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</si>
  <si>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</si>
  <si>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</si>
  <si>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</si>
  <si>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</si>
  <si>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</si>
  <si>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</si>
  <si>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</si>
  <si>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</si>
  <si>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</si>
  <si>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</si>
  <si>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</si>
  <si>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</si>
  <si>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</si>
  <si>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</si>
  <si>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</si>
  <si>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</si>
  <si>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</si>
  <si>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</si>
  <si>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</si>
  <si>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</si>
  <si>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</si>
  <si>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</si>
  <si>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</si>
  <si>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</si>
  <si>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</si>
  <si>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</si>
  <si>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</si>
  <si>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</si>
  <si>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</si>
  <si>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</si>
  <si>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</si>
  <si>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</si>
  <si>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</si>
  <si>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</si>
  <si>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</si>
  <si>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</si>
  <si>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</si>
  <si>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</si>
  <si>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</si>
  <si>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</si>
  <si>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</si>
  <si>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</si>
  <si>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</si>
  <si>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</si>
  <si>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</si>
  <si>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</si>
  <si>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</si>
  <si>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</si>
  <si>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</si>
  <si>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</si>
  <si>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</si>
  <si>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</si>
  <si>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</si>
  <si>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</si>
  <si>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</si>
  <si>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</si>
  <si>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</si>
  <si>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</si>
  <si>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</si>
  <si>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</si>
  <si>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</si>
  <si>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</si>
  <si>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</si>
  <si>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</si>
  <si>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</si>
  <si>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</si>
  <si>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</si>
  <si>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</si>
  <si>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</si>
  <si>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</si>
  <si>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</si>
  <si>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</si>
  <si>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</si>
  <si>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</si>
  <si>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</si>
  <si>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</si>
  <si>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</si>
  <si>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</si>
  <si>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</si>
  <si>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</si>
  <si>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</si>
  <si>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</si>
  <si>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</si>
  <si>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</si>
  <si>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</si>
  <si>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</si>
  <si>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</si>
  <si>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</si>
  <si>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</si>
  <si>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</si>
  <si>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</si>
  <si>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</si>
  <si>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</si>
  <si>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</si>
  <si>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</si>
  <si>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</si>
  <si>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</si>
  <si>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</si>
  <si>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</si>
  <si>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</si>
  <si>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</si>
  <si>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</si>
  <si>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</si>
  <si>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</si>
  <si>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</si>
  <si>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</si>
  <si>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</si>
  <si>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</si>
  <si>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</si>
  <si>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</si>
  <si>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</si>
  <si>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</si>
  <si>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</si>
  <si>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</si>
  <si>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</si>
  <si>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</si>
  <si>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</si>
  <si>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</si>
  <si>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</si>
  <si>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</si>
  <si>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</si>
  <si>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</si>
  <si>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</si>
  <si>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</si>
  <si>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</si>
  <si>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</si>
  <si>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</si>
  <si>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</si>
  <si>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</si>
  <si>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</si>
  <si>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</si>
  <si>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</si>
  <si>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</si>
  <si>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</si>
  <si>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</si>
  <si>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</si>
  <si>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</si>
  <si>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</si>
  <si>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</si>
  <si>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</si>
  <si>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</si>
  <si>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</si>
  <si>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</si>
  <si>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</si>
  <si>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</si>
  <si>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</si>
  <si>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</si>
  <si>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</si>
  <si>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</si>
  <si>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</si>
  <si>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</si>
  <si>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</si>
  <si>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</si>
  <si>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</si>
  <si>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</si>
  <si>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</si>
  <si>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</si>
  <si>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</si>
  <si>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</si>
  <si>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</si>
  <si>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</si>
  <si>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</si>
  <si>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</si>
  <si>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</si>
  <si>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</si>
  <si>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</si>
  <si>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</si>
  <si>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</si>
  <si>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</si>
  <si>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</si>
  <si>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</si>
  <si>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</si>
  <si>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</si>
  <si>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</si>
  <si>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</si>
  <si>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</si>
  <si>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</si>
  <si>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</si>
  <si>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</si>
  <si>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</si>
  <si>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</si>
  <si>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</si>
  <si>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</si>
  <si>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</si>
  <si>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</si>
  <si>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</si>
  <si>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</si>
  <si>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</si>
  <si>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</si>
  <si>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</si>
  <si>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</si>
  <si>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</si>
  <si>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</si>
  <si>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</si>
  <si>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</si>
  <si>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</si>
  <si>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</si>
  <si>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</si>
  <si>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</si>
  <si>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</si>
  <si>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</si>
  <si>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</si>
  <si>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</si>
  <si>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</si>
  <si>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</si>
  <si>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</si>
  <si>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</si>
  <si>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</si>
  <si>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</si>
  <si>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</si>
  <si>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</si>
  <si>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</si>
  <si>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</si>
  <si>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</si>
  <si>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</si>
  <si>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</si>
  <si>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</si>
  <si>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</si>
  <si>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</si>
  <si>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</si>
  <si>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</si>
  <si>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</si>
  <si>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</si>
  <si>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</si>
  <si>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</si>
  <si>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</si>
  <si>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</si>
  <si>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</si>
  <si>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</si>
  <si>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</si>
  <si>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</si>
  <si>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</si>
  <si>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</si>
  <si>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</si>
  <si>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</si>
  <si>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</si>
  <si>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</si>
  <si>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</si>
  <si>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</si>
  <si>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</si>
  <si>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</si>
  <si>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</si>
  <si>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</si>
  <si>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</si>
  <si>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</si>
  <si>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</si>
  <si>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</si>
  <si>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</si>
  <si>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</si>
  <si>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</si>
  <si>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</si>
  <si>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</si>
  <si>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</si>
  <si>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</si>
  <si>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</si>
  <si>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</si>
  <si>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</si>
  <si>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</si>
  <si>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</si>
  <si>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</si>
  <si>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</si>
  <si>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</si>
  <si>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</si>
  <si>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</si>
  <si>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</si>
  <si>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</si>
  <si>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</si>
  <si>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</si>
  <si>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</si>
  <si>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</si>
  <si>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</si>
  <si>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</si>
  <si>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</si>
  <si>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</si>
  <si>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</si>
  <si>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</si>
  <si>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</si>
  <si>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</si>
  <si>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</si>
  <si>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</si>
  <si>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</si>
  <si>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</si>
  <si>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</si>
  <si>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</si>
  <si>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</si>
  <si>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</si>
  <si>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</si>
  <si>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</si>
  <si>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</si>
  <si>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</si>
  <si>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</si>
  <si>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</si>
  <si>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</si>
  <si>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</si>
  <si>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</si>
  <si>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</si>
  <si>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</si>
  <si>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</si>
  <si>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</si>
  <si>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</si>
  <si>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</si>
  <si>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</si>
  <si>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</si>
  <si>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</si>
  <si>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</si>
  <si>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</si>
  <si>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</si>
  <si>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</si>
  <si>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</si>
  <si>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</si>
  <si>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</si>
  <si>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</si>
  <si>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</si>
  <si>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</si>
  <si>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</si>
  <si>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</si>
  <si>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</si>
  <si>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</si>
  <si>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</si>
  <si>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</si>
  <si>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</si>
  <si>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</si>
  <si>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</si>
  <si>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</si>
  <si>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</si>
  <si>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</si>
  <si>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</si>
  <si>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</si>
  <si>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</si>
  <si>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</si>
  <si>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</si>
  <si>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</si>
  <si>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</si>
  <si>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</si>
  <si>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</si>
  <si>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</si>
  <si>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</si>
  <si>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</si>
  <si>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</si>
  <si>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</si>
  <si>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</si>
  <si>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</si>
  <si>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</si>
  <si>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</si>
  <si>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</si>
  <si>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</si>
  <si>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</si>
  <si>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</si>
  <si>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</si>
  <si>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</si>
  <si>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</si>
  <si>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</si>
  <si>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</si>
  <si>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</si>
  <si>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</si>
  <si>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</si>
  <si>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</si>
  <si>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</si>
  <si>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</si>
  <si>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</si>
  <si>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</si>
  <si>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</si>
  <si>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</si>
  <si>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</si>
  <si>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</si>
  <si>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</si>
  <si>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</si>
  <si>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</si>
  <si>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</si>
  <si>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</si>
  <si>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</si>
  <si>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</si>
  <si>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</si>
  <si>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</si>
  <si>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</si>
  <si>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</si>
  <si>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</si>
  <si>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</si>
  <si>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</si>
  <si>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</si>
  <si>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</si>
  <si>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</si>
  <si>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</si>
  <si>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</si>
  <si>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</si>
  <si>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</si>
  <si>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</si>
  <si>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</si>
  <si>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</si>
  <si>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</si>
  <si>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</si>
  <si>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</si>
  <si>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</si>
  <si>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</si>
  <si>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</si>
  <si>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</si>
  <si>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</si>
  <si>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</si>
  <si>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</si>
  <si>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</si>
  <si>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</si>
  <si>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</si>
  <si>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</si>
  <si>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</si>
  <si>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</si>
  <si>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</si>
  <si>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</si>
  <si>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</si>
  <si>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</si>
  <si>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</si>
  <si>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</si>
  <si>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</si>
  <si>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</si>
  <si>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</si>
  <si>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</si>
  <si>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</si>
  <si>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</si>
  <si>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</si>
  <si>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</si>
  <si>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</si>
  <si>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</si>
  <si>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</si>
  <si>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</si>
  <si>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</si>
  <si>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</si>
  <si>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</si>
  <si>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</si>
  <si>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</si>
  <si>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</si>
  <si>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</si>
  <si>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</si>
  <si>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</si>
  <si>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</si>
  <si>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</si>
  <si>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</si>
  <si>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</si>
  <si>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</si>
  <si>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</si>
  <si>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</si>
  <si>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</si>
  <si>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</si>
  <si>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</si>
  <si>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</si>
  <si>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</si>
  <si>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</si>
  <si>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</si>
  <si>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</si>
  <si>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</si>
  <si>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</si>
  <si>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</si>
  <si>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</si>
  <si>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</si>
  <si>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</si>
  <si>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</si>
  <si>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</si>
  <si>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</si>
  <si>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</si>
  <si>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</si>
  <si>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</si>
  <si>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</si>
  <si>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</si>
  <si>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</si>
  <si>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</si>
  <si>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</si>
  <si>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</si>
  <si>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</si>
  <si>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</si>
  <si>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</si>
  <si>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</si>
  <si>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</si>
  <si>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</si>
  <si>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</si>
  <si>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</si>
  <si>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</si>
  <si>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</si>
  <si>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</si>
  <si>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</si>
  <si>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</si>
  <si>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</si>
  <si>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</si>
  <si>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</si>
  <si>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</si>
  <si>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</si>
  <si>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</si>
  <si>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</si>
  <si>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</si>
  <si>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</si>
  <si>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</si>
  <si>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</si>
  <si>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</si>
  <si>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</si>
  <si>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</si>
  <si>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</si>
  <si>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</si>
  <si>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</si>
  <si>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</si>
  <si>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</si>
  <si>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</si>
  <si>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</si>
  <si>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</si>
  <si>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</si>
  <si>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</si>
  <si>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</si>
  <si>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</si>
  <si>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</si>
  <si>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</si>
  <si>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</si>
  <si>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</si>
  <si>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</si>
  <si>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</si>
  <si>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</si>
  <si>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</si>
  <si>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</si>
  <si>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</si>
  <si>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</si>
  <si>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</si>
  <si>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</si>
  <si>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</si>
  <si>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</si>
  <si>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</si>
  <si>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</si>
  <si>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</si>
  <si>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</si>
  <si>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</si>
  <si>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</si>
  <si>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</si>
  <si>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</si>
  <si>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</si>
  <si>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</si>
  <si>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</si>
  <si>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</si>
  <si>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</si>
  <si>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</si>
  <si>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</si>
  <si>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</si>
  <si>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</si>
  <si>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</si>
  <si>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</si>
  <si>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</si>
  <si>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</si>
  <si>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</si>
  <si>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</si>
  <si>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</si>
  <si>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</si>
  <si>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</si>
  <si>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</si>
  <si>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</si>
  <si>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</si>
  <si>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</si>
  <si>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</si>
  <si>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</si>
  <si>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</si>
  <si>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</si>
  <si>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</si>
  <si>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</si>
  <si>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</si>
  <si>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</si>
  <si>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</si>
  <si>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</si>
  <si>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</si>
  <si>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</si>
  <si>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</si>
  <si>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</si>
  <si>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</si>
  <si>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</si>
  <si>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</si>
  <si>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</si>
  <si>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</si>
  <si>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</si>
  <si>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</si>
  <si>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</si>
  <si>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</si>
  <si>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</si>
  <si>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</si>
  <si>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</si>
  <si>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</si>
  <si>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</si>
  <si>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</si>
  <si>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</si>
  <si>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</si>
  <si>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</si>
  <si>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</si>
  <si>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</si>
  <si>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</si>
  <si>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</si>
  <si>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</si>
  <si>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</si>
  <si>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</si>
  <si>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</si>
  <si>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</si>
  <si>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</si>
  <si>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</si>
  <si>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</si>
  <si>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</si>
  <si>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</si>
  <si>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</si>
  <si>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</si>
  <si>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</si>
  <si>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</si>
  <si>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</si>
  <si>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</si>
  <si>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</si>
  <si>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</si>
  <si>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</si>
  <si>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</si>
  <si>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</si>
  <si>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</si>
  <si>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</si>
  <si>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</si>
  <si>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</si>
  <si>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</si>
  <si>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</si>
  <si>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</si>
  <si>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</si>
  <si>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</si>
  <si>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</si>
  <si>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</si>
  <si>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</si>
  <si>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</si>
  <si>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</si>
  <si>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</si>
  <si>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</si>
  <si>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</si>
  <si>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</si>
  <si>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</si>
  <si>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</si>
  <si>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</si>
  <si>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</si>
  <si>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</si>
  <si>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</si>
  <si>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</si>
  <si>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</si>
  <si>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</si>
  <si>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</si>
  <si>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</si>
  <si>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</si>
  <si>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</si>
  <si>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</si>
  <si>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</si>
  <si>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</si>
  <si>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</si>
  <si>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</si>
  <si>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</si>
  <si>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</si>
  <si>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</si>
  <si>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</si>
  <si>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</si>
  <si>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</si>
  <si>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</si>
  <si>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</si>
  <si>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</si>
  <si>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</si>
  <si>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</si>
  <si>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</si>
  <si>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</si>
  <si>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</si>
  <si>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</si>
  <si>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</si>
  <si>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</si>
  <si>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</si>
  <si>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</si>
  <si>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</si>
  <si>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</si>
  <si>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</si>
  <si>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</si>
  <si>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</si>
  <si>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</si>
  <si>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</si>
  <si>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</si>
  <si>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</si>
  <si>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</si>
  <si>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</si>
  <si>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</si>
  <si>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</si>
  <si>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</si>
  <si>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</si>
  <si>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</si>
  <si>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</si>
  <si>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</si>
  <si>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</si>
  <si>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</si>
  <si>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</si>
  <si>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</si>
  <si>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</si>
  <si>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</si>
  <si>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</si>
  <si>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</si>
  <si>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</si>
  <si>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</si>
  <si>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</si>
  <si>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</si>
  <si>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</si>
  <si>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</si>
  <si>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</si>
  <si>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</si>
  <si>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</si>
  <si>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</si>
  <si>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</si>
  <si>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</si>
  <si>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</si>
  <si>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</si>
  <si>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</si>
  <si>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</si>
  <si>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</si>
  <si>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</si>
  <si>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</si>
  <si>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</si>
  <si>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</si>
  <si>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</si>
  <si>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</si>
  <si>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</si>
  <si>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</si>
  <si>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</si>
  <si>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</si>
  <si>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</si>
  <si>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</si>
  <si>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</si>
  <si>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</si>
  <si>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</si>
  <si>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</si>
  <si>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</si>
  <si>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</si>
  <si>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</si>
  <si>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</si>
  <si>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</si>
  <si>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</si>
  <si>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</si>
  <si>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</si>
  <si>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</si>
  <si>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</si>
  <si>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</si>
  <si>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</si>
  <si>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</si>
  <si>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</si>
  <si>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</si>
  <si>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</si>
  <si>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</si>
  <si>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</si>
  <si>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</si>
  <si>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</si>
  <si>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</si>
  <si>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</si>
  <si>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</si>
  <si>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</si>
  <si>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</si>
  <si>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</si>
  <si>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</si>
  <si>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</si>
  <si>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</si>
  <si>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</si>
  <si>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</si>
  <si>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</si>
  <si>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</si>
  <si>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</si>
  <si>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</si>
  <si>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</si>
  <si>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</si>
  <si>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</si>
  <si>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</si>
  <si>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</si>
  <si>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</si>
  <si>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</si>
  <si>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</si>
  <si>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</si>
  <si>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</si>
  <si>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</si>
  <si>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</si>
  <si>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</si>
  <si>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</si>
  <si>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</si>
  <si>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</si>
  <si>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</si>
  <si>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</si>
  <si>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</si>
  <si>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</si>
  <si>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</si>
  <si>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</si>
  <si>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</si>
  <si>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</si>
  <si>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</si>
  <si>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</si>
  <si>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</si>
  <si>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</si>
  <si>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</si>
  <si>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</si>
  <si>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</si>
  <si>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</si>
  <si>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</si>
  <si>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</si>
  <si>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</si>
  <si>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</si>
  <si>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</si>
  <si>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</si>
  <si>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</si>
  <si>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</si>
  <si>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</si>
  <si>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</si>
  <si>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</si>
  <si>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</si>
  <si>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</si>
  <si>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</si>
  <si>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</si>
  <si>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</si>
  <si>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</si>
  <si>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</si>
  <si>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</si>
  <si>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</si>
  <si>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</si>
  <si>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</si>
  <si>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</si>
  <si>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</si>
  <si>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</si>
  <si>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</si>
  <si>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</si>
  <si>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</si>
  <si>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</si>
  <si>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</si>
  <si>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</si>
  <si>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</si>
  <si>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</si>
  <si>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</si>
  <si>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</si>
  <si>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</si>
  <si>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</si>
  <si>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</si>
  <si>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</si>
  <si>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</si>
  <si>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</si>
  <si>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</si>
  <si>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</si>
  <si>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</si>
  <si>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</si>
  <si>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</si>
  <si>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</si>
  <si>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</si>
  <si>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</si>
  <si>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</si>
  <si>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</si>
  <si>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</si>
  <si>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</si>
  <si>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</si>
  <si>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</si>
  <si>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</si>
  <si>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</si>
  <si>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</si>
  <si>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</si>
  <si>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</si>
  <si>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</si>
  <si>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</si>
  <si>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</si>
  <si>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</si>
  <si>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</si>
  <si>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</si>
  <si>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</si>
  <si>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</si>
  <si>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</si>
  <si>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</si>
  <si>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</si>
  <si>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</si>
  <si>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</si>
  <si>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</si>
  <si>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</si>
  <si>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</si>
  <si>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</si>
  <si>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</si>
  <si>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</si>
  <si>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</si>
  <si>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</si>
  <si>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</si>
  <si>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</si>
  <si>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</si>
  <si>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</si>
  <si>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</si>
  <si>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</si>
  <si>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</si>
  <si>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</si>
  <si>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</si>
  <si>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</si>
  <si>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</si>
  <si>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</si>
  <si>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</si>
  <si>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</si>
  <si>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</si>
  <si>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</si>
  <si>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</si>
  <si>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</si>
  <si>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</si>
  <si>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</si>
  <si>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</si>
  <si>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</si>
  <si>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</si>
  <si>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</si>
  <si>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</si>
  <si>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</si>
  <si>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</si>
  <si>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</si>
  <si>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</si>
  <si>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</si>
  <si>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</si>
  <si>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</si>
  <si>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</si>
  <si>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</si>
  <si>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</si>
  <si>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</si>
  <si>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</si>
  <si>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</si>
  <si>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</si>
  <si>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</si>
  <si>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</si>
  <si>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</si>
  <si>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</si>
  <si>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</si>
  <si>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</si>
  <si>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</si>
  <si>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</si>
  <si>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</si>
  <si>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</si>
  <si>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</si>
  <si>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</si>
  <si>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</si>
  <si>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</si>
  <si>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</si>
  <si>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</si>
  <si>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</si>
  <si>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</si>
  <si>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</si>
  <si>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</si>
  <si>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</si>
  <si>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</si>
  <si>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</si>
  <si>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</si>
  <si>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</si>
  <si>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</si>
  <si>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</si>
  <si>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</si>
  <si>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</si>
  <si>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</si>
  <si>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</si>
  <si>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</si>
  <si>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</si>
  <si>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</si>
  <si>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</si>
  <si>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</si>
  <si>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</si>
  <si>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</si>
  <si>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</si>
  <si>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</si>
  <si>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</si>
  <si>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</si>
  <si>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</si>
  <si>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</si>
  <si>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</si>
  <si>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</si>
  <si>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</si>
  <si>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</si>
  <si>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</si>
  <si>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</si>
  <si>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</si>
  <si>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</si>
  <si>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</si>
  <si>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</si>
  <si>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</si>
  <si>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</si>
  <si>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</si>
  <si>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</si>
  <si>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</si>
  <si>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</si>
  <si>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</si>
  <si>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</si>
  <si>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</si>
  <si>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</si>
  <si>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</si>
  <si>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</si>
  <si>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</si>
  <si>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</si>
  <si>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</si>
  <si>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</si>
  <si>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</si>
  <si>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</si>
  <si>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</si>
  <si>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</si>
  <si>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</si>
  <si>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</si>
  <si>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</si>
  <si>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</si>
  <si>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</si>
  <si>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</si>
  <si>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</si>
  <si>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</si>
  <si>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</si>
  <si>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</si>
  <si>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</si>
  <si>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</si>
  <si>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</si>
  <si>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</si>
  <si>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</si>
  <si>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</si>
  <si>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</si>
  <si>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</si>
  <si>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</si>
  <si>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</si>
  <si>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</si>
  <si>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</si>
  <si>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</si>
  <si>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</si>
  <si>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</si>
  <si>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</si>
  <si>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</si>
  <si>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</si>
  <si>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</si>
  <si>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</si>
  <si>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</si>
  <si>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</si>
  <si>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</si>
  <si>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</si>
  <si>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</si>
  <si>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</si>
  <si>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</si>
  <si>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</si>
  <si>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</si>
  <si>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</si>
  <si>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</si>
  <si>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</si>
  <si>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</si>
  <si>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</si>
  <si>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</si>
  <si>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</si>
  <si>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</si>
  <si>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</si>
  <si>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</si>
  <si>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</si>
  <si>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</si>
  <si>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</si>
  <si>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</si>
  <si>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</si>
  <si>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</si>
  <si>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</si>
  <si>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</si>
  <si>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</si>
  <si>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</si>
  <si>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</si>
  <si>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</si>
  <si>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</si>
  <si>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</si>
  <si>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</si>
  <si>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</si>
  <si>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</si>
  <si>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</si>
  <si>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</si>
  <si>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</si>
  <si>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</si>
  <si>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</si>
  <si>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</si>
  <si>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</si>
  <si>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</si>
  <si>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</si>
  <si>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</si>
  <si>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</si>
  <si>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</si>
  <si>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</si>
  <si>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</si>
  <si>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</si>
  <si>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</si>
  <si>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</si>
  <si>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</si>
  <si>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</si>
  <si>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</si>
  <si>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</si>
  <si>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</si>
  <si>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</si>
  <si>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</si>
  <si>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</si>
  <si>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</si>
  <si>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</si>
  <si>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</si>
  <si>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</si>
  <si>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</si>
  <si>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</si>
  <si>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</si>
  <si>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</si>
  <si>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</si>
  <si>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</si>
  <si>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</si>
  <si>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</si>
  <si>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</si>
  <si>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</si>
  <si>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</si>
  <si>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</si>
  <si>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</si>
  <si>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</si>
  <si>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</si>
  <si>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</si>
  <si>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</si>
  <si>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</si>
  <si>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</si>
  <si>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</si>
  <si>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</si>
  <si>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</si>
  <si>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</si>
  <si>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</si>
  <si>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</si>
  <si>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</si>
  <si>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</si>
  <si>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</si>
  <si>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</si>
  <si>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</si>
  <si>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</si>
  <si>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</si>
  <si>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</si>
  <si>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</si>
  <si>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</si>
  <si>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</si>
  <si>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</si>
  <si>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</si>
  <si>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</si>
  <si>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</si>
  <si>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</si>
  <si>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</si>
  <si>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</si>
  <si>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</si>
  <si>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</si>
  <si>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</si>
  <si>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</si>
  <si>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</si>
  <si>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</si>
  <si>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</si>
  <si>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</si>
  <si>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</si>
  <si>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</si>
  <si>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</si>
  <si>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</si>
  <si>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</si>
  <si>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</si>
  <si>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</si>
  <si>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</si>
  <si>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</si>
  <si>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</si>
  <si>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</si>
  <si>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</si>
  <si>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</si>
  <si>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</si>
  <si>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</si>
  <si>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</si>
  <si>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</si>
  <si>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</si>
  <si>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</si>
  <si>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</si>
  <si>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</si>
  <si>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</si>
  <si>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</si>
  <si>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</si>
  <si>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</si>
  <si>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</si>
  <si>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</si>
  <si>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</si>
  <si>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</si>
  <si>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</si>
  <si>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</si>
  <si>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</si>
  <si>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</si>
  <si>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</si>
  <si>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</si>
  <si>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</si>
  <si>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</si>
  <si>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</si>
  <si>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</si>
  <si>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</si>
  <si>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</si>
  <si>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</si>
  <si>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</si>
  <si>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</si>
  <si>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</si>
  <si>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</si>
  <si>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</si>
  <si>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</si>
  <si>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</si>
  <si>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</si>
  <si>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</si>
  <si>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</si>
  <si>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</si>
  <si>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</si>
  <si>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</si>
  <si>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</si>
  <si>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</si>
  <si>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</si>
  <si>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</si>
  <si>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</si>
  <si>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</si>
  <si>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</si>
  <si>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</si>
  <si>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</si>
  <si>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</si>
  <si>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</si>
  <si>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</si>
  <si>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</si>
  <si>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</si>
  <si>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</si>
  <si>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</si>
  <si>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</si>
  <si>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</si>
  <si>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</si>
  <si>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</si>
  <si>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</si>
  <si>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</si>
  <si>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</si>
  <si>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</si>
  <si>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</si>
  <si>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</si>
  <si>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</si>
  <si>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</si>
  <si>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</si>
  <si>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</si>
  <si>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</si>
  <si>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</si>
  <si>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</si>
  <si>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</si>
  <si>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</si>
  <si>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</si>
  <si>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</si>
  <si>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</si>
  <si>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</si>
  <si>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</si>
  <si>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</si>
  <si>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</si>
  <si>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</si>
  <si>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</si>
  <si>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</si>
  <si>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</si>
  <si>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</si>
  <si>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</si>
  <si>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</si>
  <si>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</si>
  <si>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</si>
  <si>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</si>
  <si>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</si>
  <si>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</si>
  <si>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</si>
  <si>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</si>
  <si>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</si>
  <si>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</si>
  <si>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</si>
  <si>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</si>
  <si>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</si>
  <si>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</si>
  <si>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</si>
  <si>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</si>
  <si>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</si>
  <si>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</si>
  <si>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</si>
  <si>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</si>
  <si>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</si>
  <si>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</si>
  <si>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</si>
  <si>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</si>
  <si>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</si>
  <si>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</si>
  <si>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</si>
  <si>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</si>
  <si>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</si>
  <si>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</si>
  <si>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</si>
  <si>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</si>
  <si>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</si>
  <si>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</si>
  <si>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</si>
  <si>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</si>
  <si>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</si>
  <si>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</si>
  <si>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</si>
  <si>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</si>
  <si>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</si>
  <si>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</si>
  <si>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</si>
  <si>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</si>
  <si>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</si>
  <si>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</si>
  <si>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</si>
  <si>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</si>
  <si>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</si>
  <si>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</si>
  <si>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</si>
  <si>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</si>
  <si>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</si>
  <si>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</si>
  <si>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</si>
  <si>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</si>
  <si>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</si>
  <si>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</si>
  <si>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</si>
  <si>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</si>
  <si>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</si>
  <si>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</si>
  <si>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</si>
  <si>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</si>
  <si>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</si>
  <si>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</si>
  <si>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</si>
  <si>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</si>
  <si>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</si>
  <si>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</si>
  <si>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</si>
  <si>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</si>
  <si>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</si>
  <si>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</si>
  <si>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</si>
  <si>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</si>
  <si>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</si>
  <si>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</si>
  <si>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</si>
  <si>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</si>
  <si>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</si>
  <si>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</si>
  <si>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</si>
  <si>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</si>
  <si>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</si>
  <si>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</si>
  <si>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</si>
  <si>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</si>
  <si>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</si>
  <si>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</si>
  <si>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</si>
  <si>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</si>
  <si>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</si>
  <si>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</si>
  <si>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</si>
  <si>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</si>
  <si>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</si>
  <si>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</si>
  <si>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</si>
  <si>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</si>
  <si>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</si>
  <si>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</si>
  <si>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</si>
  <si>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</si>
  <si>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</si>
  <si>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</si>
  <si>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</si>
  <si>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</si>
  <si>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</si>
  <si>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</si>
  <si>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</si>
  <si>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</si>
  <si>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</si>
  <si>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</si>
  <si>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</si>
  <si>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</si>
  <si>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</si>
  <si>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</si>
  <si>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</si>
  <si>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</si>
  <si>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</si>
  <si>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</si>
  <si>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</si>
  <si>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</si>
  <si>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</si>
  <si>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</si>
  <si>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</si>
  <si>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</si>
  <si>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</si>
  <si>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</si>
  <si>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</si>
  <si>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</si>
  <si>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</si>
  <si>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</si>
  <si>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</si>
  <si>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</si>
  <si>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</si>
  <si>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</si>
  <si>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</si>
  <si>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</si>
  <si>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</si>
  <si>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</si>
  <si>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</si>
  <si>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</si>
  <si>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</si>
  <si>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</si>
  <si>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</si>
  <si>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</si>
  <si>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</si>
  <si>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</si>
  <si>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</si>
  <si>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</si>
  <si>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</si>
  <si>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</si>
  <si>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</si>
  <si>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</si>
  <si>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</si>
  <si>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</si>
  <si>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</si>
  <si>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</si>
  <si>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</si>
  <si>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</si>
  <si>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</si>
  <si>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</si>
  <si>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</si>
  <si>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</si>
  <si>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</si>
  <si>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</si>
  <si>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</si>
  <si>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</si>
  <si>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</si>
  <si>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</si>
  <si>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</si>
  <si>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</si>
  <si>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</si>
  <si>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</si>
  <si>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</si>
  <si>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</si>
  <si>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</si>
  <si>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</si>
  <si>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</si>
  <si>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</si>
  <si>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</si>
  <si>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</si>
  <si>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</si>
  <si>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</si>
  <si>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</si>
  <si>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</si>
  <si>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</si>
  <si>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</si>
  <si>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</si>
  <si>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</si>
  <si>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</si>
  <si>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</si>
  <si>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</si>
  <si>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</si>
  <si>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</si>
  <si>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</si>
  <si>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</si>
  <si>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</si>
  <si>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</si>
  <si>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</si>
  <si>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</si>
  <si>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</si>
  <si>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</si>
  <si>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</si>
  <si>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</si>
  <si>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</si>
  <si>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</si>
  <si>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</si>
  <si>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</si>
  <si>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</si>
  <si>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</si>
  <si>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</si>
  <si>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</si>
  <si>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</si>
  <si>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</si>
  <si>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</si>
  <si>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</si>
  <si>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</si>
  <si>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</si>
  <si>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</si>
  <si>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</si>
  <si>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</si>
  <si>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</si>
  <si>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</si>
  <si>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</si>
  <si>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</si>
  <si>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</si>
  <si>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</si>
  <si>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</si>
  <si>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</si>
  <si>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</si>
  <si>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</si>
  <si>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</si>
  <si>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</si>
  <si>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</si>
  <si>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</si>
  <si>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</si>
  <si>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</si>
  <si>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</si>
  <si>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</si>
  <si>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</si>
  <si>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</si>
  <si>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</si>
  <si>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</si>
  <si>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</si>
  <si>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</si>
  <si>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</si>
  <si>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</si>
  <si>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</si>
  <si>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</si>
  <si>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</si>
  <si>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</si>
  <si>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</si>
  <si>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</si>
  <si>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</si>
  <si>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</si>
  <si>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</si>
  <si>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</si>
  <si>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</si>
  <si>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</si>
  <si>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</si>
  <si>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</si>
  <si>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</si>
  <si>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</si>
  <si>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</si>
  <si>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</si>
  <si>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</si>
  <si>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</si>
  <si>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</si>
  <si>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</si>
  <si>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</si>
  <si>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</si>
  <si>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</si>
  <si>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</si>
  <si>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</si>
  <si>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</si>
  <si>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</si>
  <si>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</si>
  <si>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</si>
  <si>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</si>
  <si>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</si>
  <si>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</si>
  <si>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</si>
  <si>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</si>
  <si>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</si>
  <si>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</si>
  <si>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</si>
  <si>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</si>
  <si>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</si>
  <si>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</si>
  <si>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</si>
  <si>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</si>
  <si>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</si>
  <si>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</si>
  <si>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</si>
  <si>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</si>
  <si>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</si>
  <si>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</si>
  <si>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</si>
  <si>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</si>
  <si>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</si>
  <si>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</si>
  <si>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</si>
  <si>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</si>
  <si>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</si>
  <si>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</si>
  <si>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</si>
  <si>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</si>
  <si>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</si>
  <si>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</si>
  <si>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</si>
  <si>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</si>
  <si>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</si>
  <si>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</si>
  <si>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</si>
  <si>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</si>
  <si>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</si>
  <si>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</si>
  <si>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</si>
  <si>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</si>
  <si>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</si>
  <si>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</si>
  <si>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</si>
  <si>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</si>
  <si>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</si>
  <si>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</si>
  <si>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</si>
  <si>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</si>
  <si>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</si>
  <si>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</si>
  <si>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</si>
  <si>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</si>
  <si>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</si>
  <si>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</si>
  <si>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</si>
  <si>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</si>
  <si>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</si>
  <si>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</si>
  <si>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</si>
  <si>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</si>
  <si>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</si>
  <si>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</si>
  <si>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</si>
  <si>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</si>
  <si>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</si>
  <si>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</si>
  <si>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</si>
  <si>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</si>
  <si>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</si>
  <si>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</si>
  <si>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</si>
  <si>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</si>
  <si>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</si>
  <si>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</si>
  <si>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</si>
  <si>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</si>
  <si>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</si>
  <si>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</si>
  <si>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</si>
  <si>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</si>
  <si>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</si>
  <si>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</si>
  <si>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</si>
  <si>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</si>
  <si>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</si>
  <si>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</si>
  <si>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</si>
  <si>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</si>
  <si>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</si>
  <si>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</si>
  <si>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</si>
  <si>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</si>
  <si>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</si>
  <si>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</si>
  <si>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</si>
  <si>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</si>
  <si>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</si>
  <si>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</si>
  <si>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</si>
  <si>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</si>
  <si>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</si>
  <si>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</si>
  <si>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</si>
  <si>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</si>
  <si>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</si>
  <si>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</si>
  <si>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</si>
  <si>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</si>
  <si>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</si>
  <si>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</si>
  <si>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</si>
  <si>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</si>
  <si>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</si>
  <si>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</si>
  <si>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</si>
  <si>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</si>
  <si>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</si>
  <si>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</si>
  <si>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</si>
  <si>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</si>
  <si>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</si>
  <si>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</si>
  <si>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</si>
  <si>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</si>
  <si>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</si>
  <si>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</si>
  <si>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</si>
  <si>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</si>
  <si>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</si>
  <si>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</si>
  <si>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</si>
  <si>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</si>
  <si>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</si>
  <si>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</si>
  <si>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</si>
  <si>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</si>
  <si>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</si>
  <si>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</si>
  <si>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</si>
  <si>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</si>
  <si>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</si>
  <si>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</si>
  <si>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</si>
  <si>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</si>
  <si>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</si>
  <si>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</si>
  <si>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</si>
  <si>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</si>
  <si>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</si>
  <si>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</si>
  <si>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</si>
  <si>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</si>
  <si>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</si>
  <si>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</si>
  <si>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</si>
  <si>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</si>
  <si>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</si>
  <si>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</si>
  <si>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</si>
  <si>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</si>
  <si>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</si>
  <si>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</si>
  <si>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</si>
  <si>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</si>
  <si>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</si>
  <si>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</si>
  <si>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</si>
  <si>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</si>
  <si>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</si>
  <si>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</si>
  <si>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</si>
  <si>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</si>
  <si>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</si>
  <si>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</si>
  <si>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</si>
  <si>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</si>
  <si>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</si>
  <si>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</si>
  <si>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</si>
  <si>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</si>
  <si>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</si>
  <si>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</si>
  <si>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</si>
  <si>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</si>
  <si>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</si>
  <si>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</si>
  <si>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</si>
  <si>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</si>
  <si>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</si>
  <si>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</si>
  <si>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</si>
  <si>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</si>
  <si>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</si>
  <si>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</si>
  <si>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</si>
  <si>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</si>
  <si>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</si>
  <si>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</si>
  <si>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</si>
  <si>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</si>
  <si>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</si>
  <si>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</si>
  <si>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</si>
  <si>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</si>
  <si>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</si>
  <si>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</si>
  <si>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</si>
  <si>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</si>
  <si>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</si>
  <si>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</si>
  <si>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</si>
  <si>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</si>
  <si>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</si>
  <si>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</si>
  <si>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</si>
  <si>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</si>
  <si>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</si>
  <si>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</si>
  <si>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</si>
  <si>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</si>
  <si>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</si>
  <si>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</si>
  <si>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</si>
  <si>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</si>
  <si>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</si>
  <si>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</si>
  <si>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</si>
  <si>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</si>
  <si>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</si>
  <si>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</si>
  <si>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</si>
  <si>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</si>
  <si>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</si>
  <si>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</si>
  <si>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</si>
  <si>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</si>
  <si>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</si>
  <si>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</si>
  <si>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</si>
  <si>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</si>
  <si>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</si>
  <si>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</si>
  <si>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</si>
  <si>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</si>
  <si>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</si>
  <si>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</si>
  <si>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</si>
  <si>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</si>
  <si>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</si>
  <si>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</si>
  <si>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</si>
  <si>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</si>
  <si>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</si>
  <si>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</si>
  <si>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</si>
  <si>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</si>
  <si>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</si>
  <si>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</si>
  <si>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</si>
  <si>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</si>
  <si>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</si>
  <si>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</si>
  <si>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</si>
  <si>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</si>
  <si>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</si>
  <si>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</si>
  <si>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</si>
  <si>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</si>
  <si>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</si>
  <si>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</si>
  <si>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</si>
  <si>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</si>
  <si>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</si>
  <si>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</si>
  <si>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</si>
  <si>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</si>
  <si>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</si>
  <si>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</si>
  <si>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</si>
  <si>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</si>
  <si>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</si>
  <si>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</si>
  <si>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</si>
  <si>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</si>
  <si>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</si>
  <si>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</si>
  <si>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</si>
  <si>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</si>
  <si>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</si>
  <si>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</si>
  <si>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</si>
  <si>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</si>
  <si>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</si>
  <si>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</si>
  <si>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</si>
  <si>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</si>
  <si>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</si>
  <si>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</si>
  <si>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</si>
  <si>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</si>
  <si>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</si>
  <si>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</si>
  <si>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</si>
  <si>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</si>
  <si>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</si>
  <si>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</si>
  <si>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</si>
  <si>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</si>
  <si>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</si>
  <si>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</si>
  <si>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</si>
  <si>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</si>
  <si>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</si>
  <si>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</si>
  <si>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</si>
  <si>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</si>
  <si>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</si>
  <si>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</si>
  <si>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</si>
  <si>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</si>
  <si>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</si>
  <si>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</si>
  <si>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</si>
  <si>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</si>
  <si>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</si>
  <si>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</si>
  <si>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</si>
  <si>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</si>
  <si>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</si>
  <si>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</si>
  <si>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</si>
  <si>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</si>
  <si>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</si>
  <si>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</si>
  <si>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</si>
  <si>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</si>
  <si>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</si>
  <si>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</si>
  <si>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</si>
  <si>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</si>
  <si>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</si>
  <si>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</si>
  <si>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</si>
  <si>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</si>
  <si>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</si>
  <si>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</si>
  <si>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</si>
  <si>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</si>
  <si>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</si>
  <si>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</si>
  <si>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</si>
  <si>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</si>
  <si>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</si>
  <si>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</si>
  <si>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</si>
  <si>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</si>
  <si>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</si>
  <si>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</si>
  <si>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</si>
  <si>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</si>
  <si>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</si>
  <si>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</si>
  <si>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</si>
  <si>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</si>
  <si>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</si>
  <si>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</si>
  <si>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</si>
  <si>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</si>
  <si>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</si>
  <si>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</si>
  <si>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</si>
  <si>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</si>
  <si>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</si>
  <si>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</si>
  <si>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</si>
  <si>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</si>
  <si>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</si>
  <si>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</si>
  <si>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</si>
  <si>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</si>
  <si>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</si>
  <si>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</si>
  <si>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</si>
  <si>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</si>
  <si>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</si>
  <si>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</si>
  <si>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</si>
  <si>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</si>
  <si>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</si>
  <si>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</si>
  <si>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</si>
  <si>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</si>
  <si>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</si>
  <si>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</si>
  <si>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</si>
  <si>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</si>
  <si>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</si>
  <si>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</si>
  <si>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</si>
  <si>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</si>
  <si>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</si>
  <si>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</si>
  <si>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</si>
  <si>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</si>
  <si>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</si>
  <si>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</si>
  <si>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</si>
  <si>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</si>
  <si>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</si>
  <si>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</si>
  <si>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</si>
  <si>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</si>
  <si>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</si>
  <si>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</si>
  <si>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</si>
  <si>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</si>
  <si>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</si>
  <si>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</si>
  <si>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</si>
  <si>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</si>
  <si>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</si>
  <si>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</si>
  <si>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</si>
  <si>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</si>
  <si>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</si>
  <si>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</si>
  <si>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</si>
  <si>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</si>
  <si>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</si>
  <si>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</si>
  <si>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</si>
  <si>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</si>
  <si>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</si>
  <si>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</si>
  <si>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</si>
  <si>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</si>
  <si>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</si>
  <si>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</si>
  <si>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</si>
  <si>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</si>
  <si>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</si>
  <si>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</si>
  <si>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</si>
  <si>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</si>
  <si>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</si>
  <si>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</si>
  <si>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</si>
  <si>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</si>
  <si>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</si>
  <si>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</si>
  <si>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</si>
  <si>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</si>
  <si>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</si>
  <si>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</si>
  <si>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</si>
  <si>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</si>
  <si>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</si>
  <si>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</si>
  <si>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</si>
  <si>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</si>
  <si>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</si>
  <si>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</si>
  <si>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</si>
  <si>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</si>
  <si>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</si>
  <si>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</si>
  <si>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</si>
  <si>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</si>
  <si>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</si>
  <si>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</si>
  <si>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</si>
  <si>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</si>
  <si>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</si>
  <si>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</si>
  <si>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</si>
  <si>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</si>
  <si>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</si>
  <si>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</si>
  <si>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</si>
  <si>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</si>
  <si>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</si>
  <si>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</si>
  <si>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</si>
  <si>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</si>
  <si>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</si>
  <si>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</si>
  <si>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</si>
  <si>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</si>
  <si>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</si>
  <si>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</si>
  <si>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</si>
  <si>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</si>
  <si>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</si>
  <si>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</si>
  <si>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</si>
  <si>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</si>
  <si>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</si>
  <si>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</si>
  <si>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</si>
  <si>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</si>
  <si>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</si>
  <si>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</si>
  <si>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</si>
  <si>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</si>
  <si>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</si>
  <si>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</si>
  <si>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</si>
  <si>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</si>
  <si>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</si>
  <si>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</si>
  <si>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</si>
  <si>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</si>
  <si>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</si>
  <si>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</si>
  <si>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</si>
  <si>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</si>
  <si>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</si>
  <si>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</si>
  <si>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</si>
  <si>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</si>
  <si>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</si>
  <si>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</si>
  <si>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</si>
  <si>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</si>
  <si>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</si>
  <si>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</si>
  <si>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</si>
  <si>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</si>
  <si>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</si>
  <si>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</si>
  <si>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</si>
  <si>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</si>
  <si>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</si>
  <si>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</si>
  <si>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</si>
  <si>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</si>
  <si>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</si>
  <si>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</si>
  <si>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</si>
  <si>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</si>
  <si>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</si>
  <si>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</si>
  <si>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</si>
  <si>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</si>
  <si>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</si>
  <si>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</si>
  <si>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</si>
  <si>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</si>
  <si>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</si>
  <si>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</si>
  <si>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</si>
  <si>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</si>
  <si>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</si>
  <si>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</si>
  <si>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</si>
  <si>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</si>
  <si>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</si>
  <si>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</si>
  <si>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</si>
  <si>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</si>
  <si>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</si>
  <si>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</si>
  <si>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</si>
  <si>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</si>
  <si>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</si>
  <si>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</si>
  <si>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</si>
  <si>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</si>
  <si>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</si>
  <si>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</si>
  <si>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</si>
  <si>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</si>
  <si>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</si>
  <si>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</si>
  <si>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</si>
  <si>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</si>
  <si>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</si>
  <si>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</si>
  <si>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</si>
  <si>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</si>
  <si>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</si>
  <si>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</si>
  <si>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</si>
  <si>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</si>
  <si>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</si>
  <si>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</si>
  <si>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</si>
  <si>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</si>
  <si>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</si>
  <si>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</si>
  <si>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</si>
  <si>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</si>
  <si>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</si>
  <si>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</si>
  <si>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</si>
  <si>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</si>
  <si>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</si>
  <si>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</si>
  <si>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</si>
  <si>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</si>
  <si>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</si>
  <si>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</si>
  <si>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</si>
  <si>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</si>
  <si>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</si>
  <si>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</si>
  <si>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</si>
  <si>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</si>
  <si>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</si>
  <si>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</si>
  <si>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</si>
  <si>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</si>
  <si>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</si>
  <si>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</si>
  <si>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</si>
  <si>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</si>
  <si>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</si>
  <si>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</si>
  <si>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</si>
  <si>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</si>
  <si>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</si>
  <si>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</si>
  <si>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</si>
  <si>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</si>
  <si>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</si>
  <si>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</si>
  <si>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</si>
  <si>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</si>
  <si>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</si>
  <si>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</si>
  <si>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</si>
  <si>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</si>
  <si>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</si>
  <si>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</si>
  <si>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</si>
  <si>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</si>
  <si>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</si>
  <si>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</si>
  <si>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</si>
  <si>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</si>
  <si>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</si>
  <si>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</si>
  <si>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</si>
  <si>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</si>
  <si>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</si>
  <si>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</si>
  <si>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</si>
  <si>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</si>
  <si>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</si>
  <si>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</si>
  <si>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</si>
  <si>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</si>
  <si>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</si>
  <si>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</si>
  <si>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</si>
  <si>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</si>
  <si>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</si>
  <si>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</si>
  <si>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</si>
  <si>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</si>
  <si>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</si>
  <si>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</si>
  <si>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</si>
  <si>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</si>
  <si>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</si>
  <si>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</si>
  <si>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</si>
  <si>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</si>
  <si>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</si>
  <si>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</si>
  <si>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</si>
  <si>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</si>
  <si>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</si>
  <si>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</si>
  <si>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</si>
  <si>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</si>
  <si>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</si>
  <si>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</si>
  <si>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</si>
  <si>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</si>
  <si>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</si>
  <si>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</si>
  <si>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</si>
  <si>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</si>
  <si>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</si>
  <si>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</si>
  <si>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</si>
  <si>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</si>
  <si>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</si>
  <si>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</si>
  <si>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</si>
  <si>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</si>
  <si>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</si>
  <si>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</si>
  <si>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</si>
  <si>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</si>
  <si>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</si>
  <si>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</si>
  <si>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</si>
  <si>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</si>
  <si>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</si>
  <si>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</si>
  <si>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</si>
  <si>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</si>
  <si>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</si>
  <si>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</si>
  <si>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</si>
  <si>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</si>
  <si>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</si>
  <si>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</si>
  <si>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</si>
  <si>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</si>
  <si>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</si>
  <si>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</si>
  <si>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</si>
  <si>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</si>
  <si>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</si>
  <si>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</si>
  <si>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</si>
  <si>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</si>
  <si>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</si>
  <si>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</si>
  <si>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</si>
  <si>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</si>
  <si>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</si>
  <si>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</si>
  <si>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</si>
  <si>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</si>
  <si>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</si>
  <si>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</si>
  <si>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</si>
  <si>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</si>
  <si>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</si>
  <si>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</si>
  <si>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</si>
  <si>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</si>
  <si>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</si>
  <si>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</si>
  <si>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</si>
  <si>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</si>
  <si>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</si>
  <si>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</si>
  <si>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</si>
  <si>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</si>
  <si>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</si>
  <si>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</si>
  <si>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</si>
  <si>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</si>
  <si>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</si>
  <si>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</si>
  <si>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</si>
  <si>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</si>
  <si>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</si>
  <si>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</si>
  <si>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</si>
  <si>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</si>
  <si>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</si>
  <si>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</si>
  <si>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</si>
  <si>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</si>
  <si>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</si>
  <si>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</si>
  <si>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</si>
  <si>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</si>
  <si>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</si>
  <si>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</si>
  <si>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</si>
  <si>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</si>
  <si>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</si>
  <si>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</si>
  <si>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</si>
  <si>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</si>
  <si>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</si>
  <si>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</si>
  <si>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</si>
  <si>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</si>
  <si>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</si>
  <si>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</si>
  <si>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</si>
  <si>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</si>
  <si>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</si>
  <si>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</si>
  <si>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</si>
  <si>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</si>
  <si>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</si>
  <si>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</si>
  <si>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</si>
  <si>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</si>
  <si>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</si>
  <si>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</si>
  <si>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</si>
  <si>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</si>
  <si>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</si>
  <si>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</si>
  <si>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</si>
  <si>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</si>
  <si>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</si>
  <si>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</si>
  <si>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</si>
  <si>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</si>
  <si>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</si>
  <si>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</si>
  <si>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</si>
  <si>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</si>
  <si>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</si>
  <si>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</si>
  <si>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</si>
  <si>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</si>
  <si>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</si>
  <si>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</si>
  <si>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</si>
  <si>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</si>
  <si>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</si>
  <si>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</si>
  <si>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</si>
  <si>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</si>
  <si>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</si>
  <si>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</si>
  <si>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</si>
  <si>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</si>
  <si>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</si>
  <si>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</si>
  <si>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</si>
  <si>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</si>
  <si>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</si>
  <si>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</si>
  <si>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</si>
  <si>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</si>
  <si>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</si>
  <si>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</si>
  <si>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</si>
  <si>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</si>
  <si>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</si>
  <si>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</si>
  <si>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</si>
  <si>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</si>
  <si>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</si>
  <si>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</si>
  <si>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</si>
  <si>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</si>
  <si>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</si>
  <si>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</si>
  <si>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</si>
  <si>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</si>
  <si>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</si>
  <si>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</si>
  <si>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</si>
  <si>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</si>
  <si>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</si>
  <si>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</si>
  <si>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</si>
  <si>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</si>
  <si>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</si>
  <si>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</si>
  <si>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</si>
  <si>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</si>
  <si>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</si>
  <si>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</si>
  <si>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</si>
  <si>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</si>
  <si>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</si>
  <si>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</si>
  <si>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</si>
  <si>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</si>
  <si>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</si>
  <si>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</si>
  <si>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</si>
  <si>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</si>
  <si>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</si>
  <si>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</si>
  <si>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</si>
  <si>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</si>
  <si>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</si>
  <si>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</si>
  <si>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</si>
  <si>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</si>
  <si>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</si>
  <si>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</si>
  <si>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</si>
  <si>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</si>
  <si>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</si>
  <si>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</si>
  <si>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</si>
  <si>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</si>
  <si>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</si>
  <si>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</si>
  <si>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</si>
  <si>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</si>
  <si>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</si>
  <si>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</si>
  <si>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</si>
  <si>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</si>
  <si>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</si>
  <si>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</si>
  <si>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</si>
  <si>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</si>
  <si>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</si>
  <si>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</si>
  <si>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</si>
  <si>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</si>
  <si>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</si>
  <si>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</si>
  <si>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</si>
  <si>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</si>
  <si>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</si>
  <si>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</si>
  <si>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</si>
  <si>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</si>
  <si>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</si>
  <si>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</si>
  <si>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</si>
  <si>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</si>
  <si>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</si>
  <si>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</si>
  <si>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</si>
  <si>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</si>
  <si>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</si>
  <si>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</si>
  <si>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</si>
  <si>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</si>
  <si>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</si>
  <si>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</si>
  <si>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</si>
  <si>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</si>
  <si>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</si>
  <si>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</si>
  <si>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</si>
  <si>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</si>
  <si>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</si>
  <si>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</si>
  <si>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</si>
  <si>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</si>
  <si>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</si>
  <si>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</si>
  <si>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</si>
  <si>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</si>
  <si>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</si>
  <si>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</si>
  <si>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</si>
  <si>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</si>
  <si>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</si>
  <si>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</si>
  <si>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</si>
  <si>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</si>
  <si>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</si>
  <si>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</si>
  <si>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</si>
  <si>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</si>
  <si>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</si>
  <si>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</si>
  <si>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</si>
  <si>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</si>
  <si>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</si>
  <si>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</si>
  <si>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</si>
  <si>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</si>
  <si>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</si>
  <si>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</si>
  <si>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</si>
  <si>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</si>
  <si>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</si>
  <si>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</si>
  <si>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</si>
  <si>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</si>
  <si>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</si>
  <si>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</si>
  <si>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</si>
  <si>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</si>
  <si>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</si>
  <si>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</si>
  <si>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</si>
  <si>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</si>
  <si>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</si>
  <si>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</si>
  <si>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</si>
  <si>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</si>
  <si>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</si>
  <si>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</si>
  <si>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</si>
  <si>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</si>
  <si>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</si>
  <si>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</si>
  <si>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</si>
  <si>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</si>
  <si>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</si>
  <si>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</si>
  <si>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</si>
  <si>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</si>
  <si>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</si>
  <si>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</si>
  <si>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</si>
  <si>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</si>
  <si>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</si>
  <si>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</si>
  <si>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</si>
  <si>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</si>
  <si>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</si>
  <si>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</si>
  <si>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</si>
  <si>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</si>
  <si>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</si>
  <si>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</si>
  <si>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</si>
  <si>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</si>
  <si>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</si>
  <si>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</si>
  <si>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</si>
  <si>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</si>
  <si>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</si>
  <si>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</si>
  <si>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</si>
  <si>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</si>
  <si>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</si>
  <si>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</si>
  <si>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</si>
  <si>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</si>
  <si>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</si>
  <si>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</si>
  <si>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</si>
  <si>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</si>
  <si>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</si>
  <si>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</si>
  <si>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</si>
  <si>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</si>
  <si>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</si>
  <si>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</si>
  <si>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</si>
  <si>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</si>
  <si>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</si>
  <si>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</si>
  <si>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</si>
  <si>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</si>
  <si>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</si>
  <si>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</si>
  <si>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</si>
  <si>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</si>
  <si>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</si>
  <si>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</si>
  <si>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</si>
  <si>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</si>
  <si>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</si>
  <si>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</si>
  <si>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</si>
  <si>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</si>
  <si>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</si>
  <si>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</si>
  <si>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</si>
  <si>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</si>
  <si>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</si>
  <si>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</si>
  <si>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</si>
  <si>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</si>
  <si>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</si>
  <si>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</si>
  <si>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</si>
  <si>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</si>
  <si>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</si>
  <si>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</si>
  <si>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</si>
  <si>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</si>
  <si>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</si>
  <si>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</si>
  <si>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</si>
  <si>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</si>
  <si>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</si>
  <si>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</si>
  <si>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</si>
  <si>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</si>
  <si>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</si>
  <si>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</si>
  <si>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</si>
  <si>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</si>
  <si>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</si>
  <si>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</si>
  <si>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</si>
  <si>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</si>
  <si>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</si>
  <si>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</si>
  <si>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</si>
  <si>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</si>
  <si>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</si>
  <si>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</si>
  <si>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</si>
  <si>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</si>
  <si>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</si>
  <si>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</si>
  <si>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</si>
  <si>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</si>
  <si>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</si>
  <si>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</si>
  <si>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</si>
  <si>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</si>
  <si>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</si>
  <si>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</si>
  <si>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</si>
  <si>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</si>
  <si>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</si>
  <si>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</si>
  <si>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</si>
  <si>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</si>
  <si>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</si>
  <si>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</si>
  <si>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</si>
  <si>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</si>
  <si>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</si>
  <si>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</si>
  <si>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</si>
  <si>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</si>
  <si>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</si>
  <si>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</si>
  <si>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</si>
  <si>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</si>
  <si>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</si>
  <si>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</si>
  <si>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</si>
  <si>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</si>
  <si>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</si>
  <si>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</si>
  <si>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</si>
  <si>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</si>
  <si>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</si>
  <si>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</si>
  <si>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</si>
  <si>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</si>
  <si>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</si>
  <si>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</si>
  <si>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</si>
  <si>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</si>
  <si>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</si>
  <si>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</si>
  <si>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</si>
  <si>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</si>
  <si>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</si>
  <si>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</si>
  <si>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</si>
  <si>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</si>
  <si>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</si>
  <si>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</si>
  <si>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</si>
  <si>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</si>
  <si>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</si>
  <si>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</si>
  <si>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</si>
  <si>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</si>
  <si>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</si>
  <si>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</si>
  <si>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</si>
  <si>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</si>
  <si>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</si>
  <si>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</si>
  <si>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</si>
  <si>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</si>
  <si>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</si>
  <si>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</si>
  <si>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</si>
  <si>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</si>
  <si>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</si>
  <si>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</si>
  <si>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</si>
  <si>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</si>
  <si>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</si>
  <si>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</si>
  <si>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</si>
  <si>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</si>
  <si>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</si>
  <si>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</si>
  <si>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</si>
  <si>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</si>
  <si>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</si>
  <si>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</si>
  <si>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</si>
  <si>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</si>
  <si>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</si>
  <si>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</si>
  <si>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</si>
  <si>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</si>
  <si>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</si>
  <si>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</si>
  <si>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</si>
  <si>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</si>
  <si>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</si>
  <si>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</si>
  <si>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</si>
  <si>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</si>
  <si>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</si>
  <si>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</si>
  <si>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</si>
  <si>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</si>
  <si>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</si>
  <si>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</si>
  <si>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</si>
  <si>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</si>
  <si>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</si>
  <si>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</si>
  <si>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</si>
  <si>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</si>
  <si>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</si>
  <si>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</si>
  <si>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</si>
  <si>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</si>
  <si>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</si>
  <si>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</si>
  <si>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</si>
  <si>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</si>
  <si>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</si>
  <si>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</si>
  <si>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</si>
  <si>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</si>
  <si>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</si>
  <si>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</si>
  <si>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</si>
  <si>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</si>
  <si>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</si>
  <si>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</si>
  <si>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</si>
  <si>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</si>
  <si>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</si>
  <si>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</si>
  <si>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</si>
  <si>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</si>
  <si>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</si>
  <si>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</si>
  <si>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</si>
  <si>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</si>
  <si>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</si>
  <si>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</si>
  <si>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</si>
  <si>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</si>
  <si>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</si>
  <si>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</si>
  <si>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</si>
  <si>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</si>
  <si>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</si>
  <si>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</si>
  <si>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</si>
  <si>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</si>
  <si>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</si>
  <si>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</si>
  <si>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</si>
  <si>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</si>
  <si>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</si>
  <si>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</si>
  <si>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</si>
  <si>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</si>
  <si>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</si>
  <si>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</si>
  <si>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</si>
  <si>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</si>
  <si>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</si>
  <si>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</si>
  <si>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</si>
  <si>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</si>
  <si>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</si>
  <si>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</si>
  <si>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</si>
  <si>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</si>
  <si>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</si>
  <si>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</si>
  <si>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</si>
  <si>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</si>
  <si>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</si>
  <si>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</si>
  <si>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</si>
  <si>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</si>
  <si>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</si>
  <si>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</si>
  <si>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</si>
  <si>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</si>
  <si>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</si>
  <si>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</si>
  <si>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</si>
  <si>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</si>
  <si>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</si>
  <si>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</si>
  <si>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</si>
  <si>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</si>
  <si>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</si>
  <si>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</si>
  <si>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</si>
  <si>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</si>
  <si>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</si>
  <si>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</si>
  <si>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</si>
  <si>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</si>
  <si>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</si>
  <si>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</si>
  <si>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</si>
  <si>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</si>
  <si>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</si>
  <si>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</si>
  <si>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</si>
  <si>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</si>
  <si>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</si>
  <si>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</si>
  <si>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</si>
  <si>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</si>
  <si>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</si>
  <si>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</si>
  <si>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</si>
  <si>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</si>
  <si>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</si>
  <si>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</si>
  <si>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</si>
  <si>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</si>
  <si>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</si>
  <si>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</si>
  <si>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</si>
  <si>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</si>
  <si>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</si>
  <si>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</si>
  <si>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</si>
  <si>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</si>
  <si>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</si>
  <si>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</si>
  <si>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</si>
  <si>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</si>
  <si>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</si>
  <si>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</si>
  <si>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</si>
  <si>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</si>
  <si>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</si>
  <si>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</si>
  <si>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</si>
  <si>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</si>
  <si>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</si>
  <si>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</si>
  <si>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</si>
  <si>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</si>
  <si>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</si>
  <si>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</si>
  <si>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</si>
  <si>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</si>
  <si>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</si>
  <si>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</si>
  <si>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</si>
  <si>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</si>
  <si>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</si>
  <si>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</si>
  <si>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</si>
  <si>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</si>
  <si>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</si>
  <si>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</si>
  <si>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</si>
  <si>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</si>
  <si>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</si>
  <si>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</si>
  <si>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</si>
  <si>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</si>
  <si>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</si>
  <si>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</si>
  <si>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</si>
  <si>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</si>
  <si>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</si>
  <si>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</si>
  <si>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</si>
  <si>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</si>
  <si>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</si>
  <si>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</si>
  <si>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</si>
  <si>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</si>
  <si>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</si>
  <si>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</si>
  <si>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</si>
  <si>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</si>
  <si>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</si>
  <si>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</si>
  <si>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</si>
  <si>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</si>
  <si>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</si>
  <si>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</si>
  <si>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</si>
  <si>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</si>
  <si>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</si>
  <si>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</si>
  <si>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</si>
  <si>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</si>
  <si>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</si>
  <si>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</si>
  <si>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</si>
  <si>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</si>
  <si>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</si>
  <si>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</si>
  <si>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</si>
  <si>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</si>
  <si>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</si>
  <si>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</si>
  <si>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</si>
  <si>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</si>
  <si>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</si>
  <si>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</si>
  <si>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</si>
  <si>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</si>
  <si>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</si>
  <si>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</si>
  <si>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</si>
  <si>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</si>
  <si>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</si>
  <si>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</si>
  <si>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</si>
  <si>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</si>
  <si>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</si>
  <si>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</si>
  <si>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</si>
  <si>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</si>
  <si>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</si>
  <si>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</si>
  <si>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</si>
  <si>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</si>
  <si>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</si>
  <si>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</si>
  <si>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</si>
  <si>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</si>
  <si>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</si>
  <si>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</si>
  <si>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</si>
  <si>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</si>
  <si>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</si>
  <si>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</si>
  <si>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</si>
  <si>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</si>
  <si>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</si>
  <si>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</si>
  <si>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</si>
  <si>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</si>
  <si>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</si>
  <si>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</si>
  <si>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</si>
  <si>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</si>
  <si>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</si>
  <si>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</si>
  <si>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</si>
  <si>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</si>
  <si>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</si>
  <si>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</si>
  <si>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</si>
  <si>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</si>
  <si>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</si>
  <si>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</si>
  <si>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</si>
  <si>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</si>
  <si>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</si>
  <si>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</si>
  <si>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</si>
  <si>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</si>
  <si>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</si>
  <si>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</si>
  <si>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</si>
  <si>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</si>
  <si>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</si>
  <si>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</si>
  <si>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</si>
  <si>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</si>
  <si>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</si>
  <si>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</si>
  <si>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</si>
  <si>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</si>
  <si>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</si>
  <si>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</si>
  <si>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</si>
  <si>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</si>
  <si>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</si>
  <si>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</si>
  <si>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</si>
  <si>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</si>
  <si>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</si>
  <si>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</si>
  <si>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</si>
  <si>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</si>
  <si>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</si>
  <si>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</si>
  <si>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</si>
  <si>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</si>
  <si>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</si>
  <si>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</si>
  <si>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</si>
  <si>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</si>
  <si>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</si>
  <si>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</si>
  <si>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</si>
  <si>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</si>
  <si>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</si>
  <si>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</si>
  <si>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</si>
  <si>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</si>
  <si>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</si>
  <si>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</si>
  <si>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</si>
  <si>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</si>
  <si>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</si>
  <si>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</si>
  <si>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</si>
  <si>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</si>
  <si>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</si>
  <si>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</si>
  <si>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</si>
  <si>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</si>
  <si>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</si>
  <si>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</si>
  <si>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</si>
  <si>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</si>
  <si>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</si>
  <si>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</si>
  <si>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</si>
  <si>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</si>
  <si>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</si>
  <si>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</si>
  <si>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</si>
  <si>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</si>
  <si>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</si>
  <si>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</si>
  <si>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</si>
  <si>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</si>
  <si>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</si>
  <si>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</si>
  <si>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</si>
  <si>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</si>
  <si>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</si>
  <si>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</si>
  <si>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</si>
  <si>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</si>
  <si>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</si>
  <si>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</si>
  <si>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</si>
  <si>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</si>
  <si>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</si>
  <si>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</si>
  <si>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</si>
  <si>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</si>
  <si>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</si>
  <si>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</si>
  <si>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</si>
  <si>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</si>
  <si>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</si>
  <si>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</si>
  <si>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</si>
  <si>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</si>
  <si>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</si>
  <si>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</si>
  <si>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</si>
  <si>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</si>
  <si>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</si>
  <si>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</si>
  <si>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</si>
  <si>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</si>
  <si>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</si>
  <si>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</si>
  <si>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</si>
  <si>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</si>
  <si>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</si>
  <si>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</si>
  <si>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</si>
  <si>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</si>
  <si>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</si>
  <si>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</si>
  <si>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</si>
  <si>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</si>
  <si>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</si>
  <si>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</si>
  <si>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</si>
  <si>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</si>
  <si>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</si>
  <si>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</si>
  <si>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</si>
  <si>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</si>
  <si>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</si>
  <si>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</si>
  <si>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</si>
  <si>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</si>
  <si>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</si>
  <si>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</si>
  <si>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</si>
  <si>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</si>
  <si>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</si>
  <si>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</si>
  <si>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</si>
  <si>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</si>
  <si>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</si>
  <si>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</si>
  <si>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</si>
  <si>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</si>
  <si>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</si>
  <si>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</si>
  <si>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</si>
  <si>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</si>
  <si>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</si>
  <si>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</si>
  <si>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</si>
  <si>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</si>
  <si>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</si>
  <si>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</si>
  <si>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</si>
  <si>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</si>
  <si>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</si>
  <si>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</si>
  <si>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</si>
  <si>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</si>
  <si>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</si>
  <si>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</si>
  <si>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</si>
  <si>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</si>
  <si>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</si>
  <si>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</si>
  <si>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</si>
  <si>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</si>
  <si>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</si>
  <si>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</si>
  <si>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</si>
  <si>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</si>
  <si>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</si>
  <si>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</si>
  <si>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</si>
  <si>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</si>
  <si>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</si>
  <si>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</si>
  <si>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</si>
  <si>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</si>
  <si>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</si>
  <si>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</si>
  <si>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</si>
  <si>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</si>
  <si>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</si>
  <si>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</si>
  <si>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</si>
  <si>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</si>
  <si>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</si>
  <si>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</si>
  <si>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</si>
  <si>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</si>
  <si>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</si>
  <si>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</si>
  <si>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</si>
  <si>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</si>
  <si>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</si>
  <si>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</si>
  <si>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</si>
  <si>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</si>
  <si>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</si>
  <si>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</si>
  <si>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</si>
  <si>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</si>
  <si>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</si>
  <si>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</si>
  <si>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</si>
  <si>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</si>
  <si>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</si>
  <si>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</si>
  <si>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</si>
  <si>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</si>
  <si>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</si>
  <si>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</si>
  <si>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</si>
  <si>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</si>
  <si>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</si>
  <si>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</si>
  <si>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</si>
  <si>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</si>
  <si>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</si>
  <si>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</si>
  <si>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</si>
  <si>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</si>
  <si>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</si>
  <si>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</si>
  <si>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</si>
  <si>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</si>
  <si>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</si>
  <si>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</si>
  <si>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</si>
  <si>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</si>
  <si>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</si>
  <si>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</si>
  <si>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</si>
  <si>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</si>
  <si>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</si>
  <si>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</si>
  <si>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</si>
  <si>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</si>
  <si>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</si>
  <si>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</si>
  <si>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</si>
  <si>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</si>
  <si>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</si>
  <si>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</si>
  <si>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</si>
  <si>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</si>
  <si>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</si>
  <si>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</si>
  <si>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</si>
  <si>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</si>
  <si>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</si>
  <si>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</si>
  <si>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</si>
  <si>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</si>
  <si>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</si>
  <si>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</si>
  <si>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</si>
  <si>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</si>
  <si>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</si>
  <si>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</si>
  <si>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</si>
  <si>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</si>
  <si>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</si>
  <si>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</si>
  <si>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</si>
  <si>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</si>
  <si>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</si>
  <si>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</si>
  <si>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</si>
  <si>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</si>
  <si>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</si>
  <si>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</si>
  <si>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</si>
  <si>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</si>
  <si>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</si>
  <si>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</si>
  <si>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</si>
  <si>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</si>
  <si>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</si>
  <si>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</si>
  <si>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</si>
  <si>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</si>
  <si>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</si>
  <si>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</si>
  <si>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</si>
  <si>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</si>
  <si>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</si>
  <si>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</si>
  <si>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</si>
  <si>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</si>
  <si>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</si>
  <si>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</si>
  <si>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</si>
  <si>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</si>
  <si>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</si>
  <si>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</si>
  <si>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</si>
  <si>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</si>
  <si>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</si>
  <si>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</si>
  <si>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</si>
  <si>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</si>
  <si>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</si>
  <si>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</si>
  <si>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</si>
  <si>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</si>
  <si>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</si>
  <si>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</si>
  <si>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</si>
  <si>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</si>
  <si>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</si>
  <si>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</si>
  <si>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</si>
  <si>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</si>
  <si>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</si>
  <si>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</si>
  <si>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</si>
  <si>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</si>
  <si>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</si>
  <si>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</si>
  <si>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</si>
  <si>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</si>
  <si>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</si>
  <si>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</si>
  <si>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</si>
  <si>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</si>
  <si>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</si>
  <si>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</si>
  <si>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</si>
  <si>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</si>
  <si>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</si>
  <si>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</si>
  <si>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</si>
  <si>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</si>
  <si>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</si>
  <si>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</si>
  <si>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</si>
  <si>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</si>
  <si>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</si>
  <si>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</si>
  <si>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</si>
  <si>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</si>
  <si>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</si>
  <si>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</si>
  <si>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</si>
  <si>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</si>
  <si>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</si>
  <si>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</si>
  <si>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</si>
  <si>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</si>
  <si>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</si>
  <si>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</si>
  <si>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</si>
  <si>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</si>
  <si>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</si>
  <si>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</si>
  <si>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</si>
  <si>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</si>
  <si>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</si>
  <si>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</si>
  <si>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</si>
  <si>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</si>
  <si>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</si>
  <si>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</si>
  <si>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</si>
  <si>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</si>
  <si>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</si>
  <si>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</si>
  <si>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</si>
  <si>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</si>
  <si>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</si>
  <si>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</si>
  <si>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</si>
  <si>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</si>
  <si>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</si>
  <si>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</si>
  <si>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</si>
  <si>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</si>
  <si>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</si>
  <si>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</si>
  <si>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</si>
  <si>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</si>
  <si>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</si>
  <si>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</si>
  <si>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</si>
  <si>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</si>
  <si>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</si>
  <si>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</si>
  <si>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</si>
  <si>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</si>
  <si>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</si>
  <si>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</si>
  <si>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</si>
  <si>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</si>
  <si>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</si>
  <si>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</si>
  <si>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</si>
  <si>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</si>
  <si>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</si>
  <si>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</si>
  <si>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</si>
  <si>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</si>
  <si>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</si>
  <si>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</si>
  <si>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</si>
  <si>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</si>
  <si>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</si>
  <si>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</si>
  <si>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</si>
  <si>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</si>
  <si>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</si>
  <si>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</si>
  <si>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</si>
  <si>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</si>
  <si>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</si>
  <si>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</si>
  <si>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</si>
  <si>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</si>
  <si>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</si>
  <si>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</si>
  <si>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</si>
  <si>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</si>
  <si>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</si>
  <si>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</si>
  <si>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</si>
  <si>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</si>
  <si>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</si>
  <si>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</si>
  <si>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</si>
  <si>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</si>
  <si>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</si>
  <si>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</si>
  <si>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</si>
  <si>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</si>
  <si>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</si>
  <si>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</si>
  <si>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</si>
  <si>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</si>
  <si>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</si>
  <si>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</si>
  <si>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</si>
  <si>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</si>
  <si>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</si>
  <si>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</si>
  <si>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</si>
  <si>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</si>
  <si>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</si>
  <si>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</si>
  <si>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</si>
  <si>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</si>
  <si>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</si>
  <si>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</si>
  <si>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</si>
  <si>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</si>
  <si>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</si>
  <si>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</si>
  <si>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</si>
  <si>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</si>
  <si>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</si>
  <si>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</si>
  <si>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</si>
  <si>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</si>
  <si>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</si>
  <si>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</si>
  <si>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</si>
  <si>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</si>
  <si>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</si>
  <si>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</si>
  <si>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</si>
  <si>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</si>
  <si>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</si>
  <si>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</si>
  <si>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</si>
  <si>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</si>
  <si>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</si>
  <si>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</si>
  <si>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</si>
  <si>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</si>
  <si>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</si>
  <si>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</si>
  <si>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</si>
  <si>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</si>
  <si>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</si>
  <si>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</si>
  <si>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</si>
  <si>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</si>
  <si>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</si>
  <si>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</si>
  <si>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</si>
  <si>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</si>
  <si>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</si>
  <si>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</si>
  <si>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</si>
  <si>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</si>
  <si>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</si>
  <si>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</si>
  <si>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</si>
  <si>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</si>
  <si>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</si>
  <si>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</si>
  <si>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</si>
  <si>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</si>
  <si>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</si>
  <si>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</si>
  <si>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</si>
  <si>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</si>
  <si>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</si>
  <si>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</si>
  <si>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</si>
  <si>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</si>
  <si>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</si>
  <si>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</si>
  <si>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</si>
  <si>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</si>
  <si>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</si>
  <si>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</si>
  <si>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</si>
  <si>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</si>
  <si>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</si>
  <si>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</si>
  <si>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</si>
  <si>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</si>
  <si>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</si>
  <si>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</si>
  <si>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</si>
  <si>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</si>
  <si>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</si>
  <si>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</si>
  <si>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</si>
  <si>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</si>
  <si>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</si>
  <si>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</si>
  <si>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</si>
  <si>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</si>
  <si>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</si>
  <si>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</si>
  <si>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</si>
  <si>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</si>
  <si>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</si>
  <si>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</si>
  <si>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</si>
  <si>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</si>
  <si>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</si>
  <si>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</si>
  <si>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</si>
  <si>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</si>
  <si>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</si>
  <si>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</si>
  <si>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</si>
  <si>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</si>
  <si>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</si>
  <si>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</si>
  <si>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</si>
  <si>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</si>
  <si>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</si>
  <si>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</si>
  <si>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</si>
  <si>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</si>
  <si>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</si>
  <si>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</si>
  <si>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</si>
  <si>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</si>
  <si>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</si>
  <si>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</si>
  <si>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</si>
  <si>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</si>
  <si>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</si>
  <si>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</si>
  <si>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</si>
  <si>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</si>
  <si>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</si>
  <si>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</si>
  <si>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</si>
  <si>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</si>
  <si>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</si>
  <si>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</si>
  <si>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</si>
  <si>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</si>
  <si>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</si>
  <si>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</si>
  <si>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</si>
  <si>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</si>
  <si>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</si>
  <si>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</si>
  <si>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</si>
  <si>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</si>
  <si>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</si>
  <si>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</si>
  <si>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</si>
  <si>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</si>
  <si>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</si>
  <si>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</si>
  <si>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</si>
  <si>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</si>
  <si>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</si>
  <si>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</si>
  <si>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</si>
  <si>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</si>
  <si>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</si>
  <si>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</si>
  <si>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</si>
  <si>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</si>
  <si>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</si>
  <si>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</si>
  <si>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</si>
  <si>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</si>
  <si>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</si>
  <si>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</si>
  <si>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</si>
  <si>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</si>
  <si>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</si>
  <si>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</si>
  <si>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</si>
  <si>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</si>
  <si>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</si>
  <si>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</si>
  <si>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</si>
  <si>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</si>
  <si>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</si>
  <si>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</si>
  <si>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</si>
  <si>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</si>
  <si>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</si>
  <si>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</si>
  <si>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</si>
  <si>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</si>
  <si>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</si>
  <si>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</si>
  <si>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</si>
  <si>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</si>
  <si>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</si>
  <si>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</si>
  <si>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</si>
  <si>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</si>
  <si>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</si>
  <si>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</si>
  <si>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</si>
  <si>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</si>
  <si>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</si>
  <si>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</si>
  <si>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</si>
  <si>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</si>
  <si>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</si>
  <si>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</si>
  <si>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</si>
  <si>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</si>
  <si>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</si>
  <si>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</si>
  <si>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</si>
  <si>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</si>
  <si>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</si>
  <si>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</si>
  <si>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</si>
  <si>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</si>
  <si>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</si>
  <si>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</si>
  <si>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</si>
  <si>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</si>
  <si>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</si>
  <si>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</si>
  <si>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</si>
  <si>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</si>
  <si>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</si>
  <si>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</si>
  <si>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</si>
  <si>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</si>
  <si>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</si>
  <si>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</si>
  <si>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</si>
  <si>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</si>
  <si>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</si>
  <si>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</si>
  <si>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</si>
  <si>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</si>
  <si>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</si>
  <si>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</si>
  <si>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</si>
  <si>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</si>
  <si>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</si>
  <si>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</si>
  <si>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</si>
  <si>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</si>
  <si>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</si>
  <si>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</si>
  <si>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</si>
  <si>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</si>
  <si>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</si>
  <si>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</si>
  <si>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</si>
  <si>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</si>
  <si>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</si>
  <si>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</si>
  <si>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</si>
  <si>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</si>
  <si>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</si>
  <si>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</si>
  <si>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</si>
  <si>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</si>
  <si>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</si>
  <si>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</si>
  <si>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</si>
  <si>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</si>
  <si>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</si>
  <si>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</si>
  <si>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</si>
  <si>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</si>
  <si>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</si>
  <si>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</si>
  <si>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</si>
  <si>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</si>
  <si>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</si>
  <si>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</si>
  <si>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</si>
  <si>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</si>
  <si>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</si>
  <si>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</si>
  <si>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</si>
  <si>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</si>
  <si>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</si>
  <si>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</si>
  <si>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</si>
  <si>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</si>
  <si>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</si>
  <si>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</si>
  <si>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</si>
  <si>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</si>
  <si>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</si>
  <si>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</si>
  <si>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</si>
  <si>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</si>
  <si>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</si>
  <si>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</si>
  <si>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</si>
  <si>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</si>
  <si>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</si>
  <si>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</si>
  <si>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</si>
  <si>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</si>
  <si>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</si>
  <si>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</si>
  <si>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</si>
  <si>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</si>
  <si>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</si>
  <si>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</si>
  <si>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</si>
  <si>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</si>
  <si>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</si>
  <si>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</si>
  <si>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</si>
  <si>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</si>
  <si>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</si>
  <si>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</si>
  <si>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</si>
  <si>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</si>
  <si>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</si>
  <si>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</si>
  <si>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</si>
  <si>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</si>
  <si>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</si>
  <si>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</si>
  <si>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</si>
  <si>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</si>
  <si>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</si>
  <si>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</si>
  <si>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</si>
  <si>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</si>
  <si>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</si>
  <si>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</si>
  <si>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</si>
  <si>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</si>
  <si>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</si>
  <si>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</si>
  <si>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</si>
  <si>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</si>
  <si>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</si>
  <si>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</si>
  <si>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</si>
  <si>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</si>
  <si>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</si>
  <si>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</si>
  <si>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</si>
  <si>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</si>
  <si>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</si>
  <si>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</si>
  <si>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</si>
  <si>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</si>
  <si>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</si>
  <si>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</si>
  <si>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</si>
  <si>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</si>
  <si>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</si>
  <si>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</si>
  <si>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</si>
  <si>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</si>
  <si>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</si>
  <si>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</si>
  <si>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</si>
  <si>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</si>
  <si>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</si>
  <si>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</si>
  <si>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</si>
  <si>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</si>
  <si>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</si>
  <si>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</si>
  <si>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</si>
  <si>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</si>
  <si>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</si>
  <si>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</si>
  <si>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</si>
  <si>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</si>
  <si>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</si>
  <si>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</si>
  <si>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</si>
  <si>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</si>
  <si>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</si>
  <si>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</si>
  <si>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</si>
  <si>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</si>
  <si>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</si>
  <si>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</si>
  <si>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</si>
  <si>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</si>
  <si>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</si>
  <si>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</si>
  <si>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</si>
  <si>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</si>
  <si>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</si>
  <si>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</si>
  <si>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</si>
  <si>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</si>
  <si>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</si>
  <si>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</si>
  <si>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</si>
  <si>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</si>
  <si>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</si>
  <si>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</si>
  <si>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</si>
  <si>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</si>
  <si>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</si>
  <si>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</si>
  <si>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</si>
  <si>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</si>
  <si>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</si>
  <si>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</si>
  <si>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</si>
  <si>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</si>
  <si>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</si>
  <si>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</si>
  <si>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</si>
  <si>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</si>
  <si>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</si>
  <si>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</si>
  <si>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</si>
  <si>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</si>
  <si>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</si>
  <si>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</si>
  <si>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</si>
  <si>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</si>
  <si>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</si>
  <si>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</si>
  <si>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</si>
  <si>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</si>
  <si>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</si>
  <si>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</si>
  <si>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</si>
  <si>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</si>
  <si>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</si>
  <si>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</si>
  <si>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</si>
  <si>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</si>
  <si>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</si>
  <si>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</si>
  <si>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</si>
  <si>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</si>
  <si>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</si>
  <si>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</si>
  <si>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</si>
  <si>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</si>
  <si>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</si>
  <si>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</si>
  <si>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</si>
  <si>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</si>
  <si>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</si>
  <si>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</si>
  <si>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</si>
  <si>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</si>
  <si>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</si>
  <si>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</si>
  <si>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</si>
  <si>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</si>
  <si>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</si>
  <si>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</si>
  <si>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</si>
  <si>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</si>
  <si>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</si>
  <si>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</si>
  <si>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</si>
  <si>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</si>
  <si>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</si>
  <si>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</si>
  <si>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</si>
  <si>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</si>
  <si>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</si>
  <si>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</si>
  <si>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</si>
  <si>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</si>
  <si>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</si>
  <si>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</si>
  <si>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</si>
  <si>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</si>
  <si>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</si>
  <si>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</si>
  <si>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</si>
  <si>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</si>
  <si>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</si>
  <si>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</si>
  <si>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</si>
  <si>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</si>
  <si>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</si>
  <si>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</si>
  <si>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</si>
  <si>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</si>
  <si>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</si>
  <si>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</si>
  <si>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</si>
  <si>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</si>
  <si>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</si>
  <si>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</si>
  <si>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</si>
  <si>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</si>
  <si>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</si>
  <si>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</si>
  <si>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</si>
  <si>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</si>
  <si>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</si>
  <si>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</si>
  <si>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</si>
  <si>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</si>
  <si>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</si>
  <si>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</si>
  <si>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</si>
  <si>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</si>
  <si>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</si>
  <si>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</si>
  <si>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</si>
  <si>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</si>
  <si>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</si>
  <si>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</si>
  <si>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</si>
  <si>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</si>
  <si>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</si>
  <si>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</si>
  <si>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</si>
  <si>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</si>
  <si>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</si>
  <si>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</si>
  <si>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</si>
  <si>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</si>
  <si>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</si>
  <si>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</si>
  <si>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</si>
  <si>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</si>
  <si>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</si>
  <si>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</si>
  <si>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</si>
  <si>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</si>
  <si>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</si>
  <si>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</si>
  <si>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</si>
  <si>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</si>
  <si>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</si>
  <si>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</si>
  <si>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</si>
  <si>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</si>
  <si>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</si>
  <si>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</si>
  <si>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</si>
  <si>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</si>
  <si>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</si>
  <si>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</si>
  <si>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</si>
  <si>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</si>
  <si>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</si>
  <si>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</si>
  <si>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</si>
  <si>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</si>
  <si>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</si>
  <si>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</si>
  <si>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</si>
  <si>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</si>
  <si>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</si>
  <si>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</si>
  <si>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</si>
  <si>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</si>
  <si>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</si>
  <si>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</si>
  <si>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</si>
  <si>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</si>
  <si>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</si>
  <si>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</si>
  <si>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</si>
  <si>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</si>
  <si>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</si>
  <si>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</si>
  <si>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</si>
  <si>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</si>
  <si>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</si>
  <si>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</si>
  <si>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</si>
  <si>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</si>
  <si>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</si>
  <si>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</si>
  <si>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</si>
  <si>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</si>
  <si>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</si>
  <si>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</si>
  <si>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</si>
  <si>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</si>
  <si>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</si>
  <si>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</si>
  <si>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</si>
  <si>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</si>
  <si>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</si>
  <si>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</si>
  <si>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</si>
  <si>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</si>
  <si>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</si>
  <si>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</si>
  <si>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</si>
  <si>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</si>
  <si>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</si>
  <si>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</si>
  <si>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</si>
  <si>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</si>
  <si>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</si>
  <si>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</si>
  <si>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</si>
  <si>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</si>
  <si>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</si>
  <si>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</si>
  <si>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</si>
  <si>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</si>
  <si>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</si>
  <si>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</si>
  <si>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</si>
  <si>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</si>
  <si>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</si>
  <si>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</si>
  <si>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</si>
  <si>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</si>
  <si>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</si>
  <si>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</si>
  <si>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</si>
  <si>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</si>
  <si>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</si>
  <si>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</si>
  <si>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</si>
  <si>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</si>
  <si>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</si>
  <si>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</si>
  <si>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</si>
  <si>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</si>
  <si>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</si>
  <si>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</si>
  <si>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</si>
  <si>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</si>
  <si>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</si>
  <si>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</si>
  <si>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</si>
  <si>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</si>
  <si>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</si>
  <si>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</si>
  <si>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</si>
  <si>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</si>
  <si>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</si>
  <si>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</si>
  <si>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</si>
  <si>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</si>
  <si>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</si>
  <si>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</si>
  <si>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</si>
  <si>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</si>
  <si>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</si>
  <si>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</si>
  <si>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</si>
  <si>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</si>
  <si>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</si>
  <si>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</si>
  <si>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</si>
  <si>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</si>
  <si>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</si>
  <si>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</si>
  <si>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</si>
  <si>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</si>
  <si>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</si>
  <si>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</si>
  <si>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</si>
  <si>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</si>
  <si>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</si>
  <si>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</si>
  <si>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</si>
  <si>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</si>
  <si>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</si>
  <si>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</si>
  <si>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</si>
  <si>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</si>
  <si>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</si>
  <si>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</si>
  <si>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</si>
  <si>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</si>
  <si>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</si>
  <si>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</si>
  <si>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</si>
  <si>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</si>
  <si>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</si>
  <si>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</si>
  <si>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</si>
  <si>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</si>
  <si>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</si>
  <si>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</si>
  <si>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</si>
  <si>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</si>
  <si>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</si>
  <si>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</si>
  <si>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</si>
  <si>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</si>
  <si>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</si>
  <si>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</si>
  <si>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</si>
  <si>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</si>
  <si>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</si>
  <si>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</si>
  <si>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</si>
  <si>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</si>
  <si>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</si>
  <si>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</si>
  <si>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</si>
  <si>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</si>
  <si>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</si>
  <si>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</si>
  <si>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</si>
  <si>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</si>
  <si>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</si>
  <si>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</si>
  <si>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</si>
  <si>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</si>
  <si>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</si>
  <si>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</si>
  <si>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</si>
  <si>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</si>
  <si>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</si>
  <si>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</si>
  <si>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</si>
  <si>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</si>
  <si>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</si>
  <si>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</si>
  <si>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</si>
  <si>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</si>
  <si>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</si>
  <si>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</si>
  <si>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</si>
  <si>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</si>
  <si>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</si>
  <si>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</si>
  <si>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</si>
  <si>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</si>
  <si>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</si>
  <si>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</si>
  <si>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</si>
  <si>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</si>
  <si>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</si>
  <si>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</si>
  <si>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</si>
  <si>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</si>
  <si>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</si>
  <si>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</si>
  <si>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</si>
  <si>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</si>
  <si>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</si>
  <si>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</si>
  <si>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</si>
  <si>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</si>
  <si>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</si>
  <si>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</si>
  <si>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</si>
  <si>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</si>
  <si>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</si>
  <si>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</si>
  <si>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</si>
  <si>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</si>
  <si>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</si>
  <si>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</si>
  <si>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</si>
  <si>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</si>
  <si>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</si>
  <si>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</si>
  <si>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</si>
  <si>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</si>
  <si>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</si>
  <si>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</si>
  <si>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</si>
  <si>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</si>
  <si>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</si>
  <si>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</si>
  <si>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</si>
  <si>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</si>
  <si>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</si>
  <si>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</si>
  <si>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</si>
  <si>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</si>
  <si>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</si>
  <si>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</si>
  <si>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</si>
  <si>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</si>
  <si>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</si>
  <si>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</si>
  <si>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</si>
  <si>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</si>
  <si>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</si>
  <si>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</si>
  <si>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</si>
  <si>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</si>
  <si>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</si>
  <si>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</si>
  <si>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</si>
  <si>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</si>
  <si>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</si>
  <si>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</si>
  <si>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</si>
  <si>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</si>
  <si>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</si>
  <si>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</si>
  <si>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</si>
  <si>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</si>
  <si>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</si>
  <si>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</si>
  <si>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</si>
  <si>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</si>
  <si>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</si>
  <si>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</si>
  <si>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</si>
  <si>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</si>
  <si>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</si>
  <si>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</si>
  <si>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</si>
  <si>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</si>
  <si>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</si>
  <si>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</si>
  <si>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</si>
  <si>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</si>
  <si>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</si>
  <si>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</si>
  <si>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</si>
  <si>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</si>
  <si>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</si>
  <si>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</si>
  <si>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</si>
  <si>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</si>
  <si>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</si>
  <si>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</si>
  <si>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</si>
  <si>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</si>
  <si>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</si>
  <si>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</si>
  <si>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</si>
  <si>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</si>
  <si>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</si>
  <si>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</si>
  <si>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</si>
  <si>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</si>
  <si>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</si>
  <si>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</si>
  <si>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</si>
  <si>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</si>
  <si>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</si>
  <si>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</si>
  <si>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</si>
  <si>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</si>
  <si>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</si>
  <si>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</si>
  <si>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</si>
  <si>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</si>
  <si>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</si>
  <si>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</si>
  <si>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</si>
  <si>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</si>
  <si>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</si>
  <si>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</si>
  <si>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</si>
  <si>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</si>
  <si>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</si>
  <si>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</si>
  <si>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</si>
  <si>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</si>
  <si>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</si>
  <si>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</si>
  <si>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</si>
  <si>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</si>
  <si>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</si>
  <si>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</si>
  <si>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</si>
  <si>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</si>
  <si>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</si>
  <si>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</si>
  <si>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</si>
  <si>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</si>
  <si>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</si>
  <si>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</si>
  <si>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</si>
  <si>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</si>
  <si>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</si>
  <si>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</si>
  <si>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</si>
  <si>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</si>
  <si>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</si>
  <si>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</si>
  <si>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</si>
  <si>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</si>
  <si>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</si>
  <si>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</si>
  <si>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</si>
  <si>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</si>
  <si>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</si>
  <si>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</si>
  <si>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</si>
  <si>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</si>
  <si>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</si>
  <si>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</si>
  <si>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</si>
  <si>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</si>
  <si>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</si>
  <si>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</si>
  <si>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</si>
  <si>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</si>
  <si>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</si>
  <si>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</si>
  <si>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</si>
  <si>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</si>
  <si>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</si>
  <si>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</si>
  <si>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</si>
  <si>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</si>
  <si>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</si>
  <si>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</si>
  <si>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</si>
  <si>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</si>
  <si>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</si>
  <si>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</si>
  <si>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</si>
  <si>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</si>
  <si>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</si>
  <si>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</si>
  <si>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</si>
  <si>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</si>
  <si>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</si>
  <si>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</si>
  <si>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</si>
  <si>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</si>
  <si>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</si>
  <si>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</si>
  <si>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</si>
  <si>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</si>
  <si>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</si>
  <si>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</si>
  <si>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</si>
  <si>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</si>
  <si>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</si>
  <si>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</si>
  <si>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</si>
  <si>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</si>
  <si>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</si>
  <si>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</si>
  <si>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</si>
  <si>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</si>
  <si>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</si>
  <si>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</si>
  <si>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</si>
  <si>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</si>
  <si>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</si>
  <si>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</si>
  <si>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</si>
  <si>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</si>
  <si>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</si>
  <si>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</si>
  <si>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</si>
  <si>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</si>
  <si>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</si>
  <si>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</si>
  <si>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</si>
  <si>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</si>
  <si>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</si>
  <si>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</si>
  <si>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</si>
  <si>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</si>
  <si>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</si>
  <si>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</si>
  <si>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</si>
  <si>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</si>
  <si>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</si>
  <si>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</si>
  <si>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</si>
  <si>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</si>
  <si>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</si>
  <si>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</si>
  <si>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</si>
  <si>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</si>
  <si>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</si>
  <si>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</si>
  <si>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</si>
  <si>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</si>
  <si>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</si>
  <si>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</si>
  <si>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</si>
  <si>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</si>
  <si>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</si>
  <si>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</si>
  <si>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</si>
  <si>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</si>
  <si>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</si>
  <si>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</si>
  <si>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</si>
  <si>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</si>
  <si>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</si>
  <si>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</si>
  <si>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</si>
  <si>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</si>
  <si>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</si>
  <si>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</si>
  <si>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</si>
  <si>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</si>
  <si>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</si>
  <si>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</si>
  <si>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</si>
  <si>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</si>
  <si>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</si>
  <si>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</si>
  <si>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</si>
  <si>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</si>
  <si>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</si>
  <si>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</si>
  <si>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</si>
  <si>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</si>
  <si>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</si>
  <si>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</si>
  <si>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</si>
  <si>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</si>
  <si>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</si>
  <si>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</si>
  <si>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</si>
  <si>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</si>
  <si>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</si>
  <si>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</si>
  <si>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</si>
  <si>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</si>
  <si>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</si>
  <si>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</si>
  <si>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</si>
  <si>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</si>
  <si>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</si>
  <si>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</si>
  <si>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</si>
  <si>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</si>
  <si>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</si>
  <si>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</si>
  <si>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</si>
  <si>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</si>
  <si>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</si>
  <si>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</si>
  <si>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</si>
  <si>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</si>
  <si>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</si>
  <si>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</si>
  <si>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</si>
  <si>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</si>
  <si>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</si>
  <si>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</si>
  <si>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</si>
  <si>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</si>
  <si>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</si>
  <si>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</si>
  <si>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</si>
  <si>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</si>
  <si>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</si>
  <si>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</si>
  <si>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</si>
  <si>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</si>
  <si>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</si>
  <si>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</si>
  <si>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</si>
  <si>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</si>
  <si>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</si>
  <si>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</si>
  <si>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</si>
  <si>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</si>
  <si>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</si>
  <si>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</si>
  <si>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</si>
  <si>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</si>
  <si>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</si>
  <si>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</si>
  <si>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</si>
  <si>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</si>
  <si>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</si>
  <si>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</si>
  <si>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</si>
  <si>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</si>
  <si>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</si>
  <si>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</si>
  <si>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</si>
  <si>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</si>
  <si>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</si>
  <si>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</si>
  <si>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</si>
  <si>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</si>
  <si>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</si>
  <si>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</si>
  <si>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</si>
  <si>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</si>
  <si>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</si>
  <si>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</si>
  <si>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</si>
  <si>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</si>
  <si>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</si>
  <si>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</si>
  <si>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</si>
  <si>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</si>
  <si>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</si>
  <si>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</si>
  <si>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</si>
  <si>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</si>
  <si>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</si>
  <si>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</si>
  <si>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</si>
  <si>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</si>
  <si>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</si>
  <si>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</si>
  <si>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</si>
  <si>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</si>
  <si>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</si>
  <si>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</si>
  <si>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</si>
  <si>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</si>
  <si>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</si>
  <si>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</si>
  <si>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</si>
  <si>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</si>
  <si>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</si>
  <si>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</si>
  <si>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</si>
  <si>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</si>
  <si>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</si>
  <si>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</si>
  <si>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</si>
  <si>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</si>
  <si>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</si>
  <si>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</si>
  <si>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</si>
  <si>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</si>
  <si>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</si>
  <si>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</si>
  <si>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</si>
  <si>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</si>
  <si>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</si>
  <si>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</si>
  <si>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</si>
  <si>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</si>
  <si>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</si>
  <si>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</si>
  <si>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</si>
  <si>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</si>
  <si>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</si>
  <si>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</si>
  <si>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</si>
  <si>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</si>
  <si>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</si>
  <si>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</si>
  <si>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</si>
  <si>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</si>
  <si>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</si>
  <si>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</si>
  <si>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</si>
  <si>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</si>
  <si>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</si>
  <si>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</si>
  <si>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</si>
  <si>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</si>
  <si>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</si>
  <si>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</si>
  <si>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</si>
  <si>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</si>
  <si>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</si>
  <si>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</si>
  <si>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</si>
  <si>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</si>
  <si>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</si>
  <si>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</si>
  <si>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</si>
  <si>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</si>
  <si>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</si>
  <si>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</si>
  <si>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</si>
  <si>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</si>
  <si>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</si>
  <si>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</si>
  <si>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</si>
  <si>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</si>
  <si>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</si>
  <si>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</si>
  <si>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</si>
  <si>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</si>
  <si>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</si>
  <si>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</si>
  <si>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</si>
  <si>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</si>
  <si>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</si>
  <si>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</si>
  <si>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</si>
  <si>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</si>
  <si>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</si>
  <si>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</si>
  <si>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</si>
  <si>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</si>
  <si>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</si>
  <si>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</si>
  <si>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</si>
  <si>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</si>
  <si>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</si>
  <si>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</si>
  <si>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</si>
  <si>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</si>
  <si>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</si>
  <si>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</si>
  <si>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</si>
  <si>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</si>
  <si>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</si>
  <si>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</si>
  <si>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</si>
  <si>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</si>
  <si>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</si>
  <si>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</si>
  <si>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</si>
  <si>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</si>
  <si>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</si>
  <si>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</si>
  <si>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</si>
  <si>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</si>
  <si>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</si>
  <si>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</si>
  <si>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</si>
  <si>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</si>
  <si>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</si>
  <si>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</si>
  <si>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</si>
  <si>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</si>
  <si>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</si>
  <si>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</si>
  <si>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</si>
  <si>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</si>
  <si>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</si>
  <si>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</si>
  <si>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</si>
  <si>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</si>
  <si>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</si>
  <si>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</si>
  <si>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</si>
  <si>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</si>
  <si>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</si>
  <si>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</si>
  <si>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</si>
  <si>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</si>
  <si>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</si>
  <si>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</si>
  <si>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</si>
  <si>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</si>
  <si>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</si>
  <si>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</si>
  <si>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</si>
  <si>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</si>
  <si>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</si>
  <si>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</si>
  <si>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</si>
  <si>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</si>
  <si>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</si>
  <si>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</si>
  <si>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</si>
  <si>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</si>
  <si>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</si>
  <si>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</si>
  <si>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</si>
  <si>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</si>
  <si>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</si>
  <si>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</si>
  <si>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</si>
  <si>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</si>
  <si>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</si>
  <si>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</si>
  <si>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</si>
  <si>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</si>
  <si>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</si>
  <si>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</si>
  <si>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</si>
  <si>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</si>
  <si>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</si>
  <si>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</si>
  <si>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</si>
  <si>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</si>
  <si>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</si>
  <si>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</si>
  <si>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</si>
  <si>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</si>
  <si>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</si>
  <si>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</si>
  <si>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</si>
  <si>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</si>
  <si>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</si>
  <si>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</si>
  <si>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</si>
  <si>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</si>
  <si>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</si>
  <si>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</si>
  <si>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</si>
  <si>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</si>
  <si>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</si>
  <si>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</si>
  <si>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</si>
  <si>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</si>
  <si>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</si>
  <si>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</si>
  <si>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</si>
  <si>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</si>
  <si>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</si>
  <si>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</si>
  <si>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</si>
  <si>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</si>
  <si>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</si>
  <si>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</si>
  <si>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</si>
  <si>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</si>
  <si>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</si>
  <si>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</si>
  <si>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</si>
  <si>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</si>
  <si>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</si>
  <si>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</si>
  <si>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</si>
  <si>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</si>
  <si>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</si>
  <si>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</si>
  <si>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</si>
  <si>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</si>
  <si>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</si>
  <si>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</si>
  <si>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</si>
  <si>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</si>
  <si>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</si>
  <si>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</si>
  <si>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</si>
  <si>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</si>
  <si>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</si>
  <si>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</si>
  <si>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</si>
  <si>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</si>
  <si>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</si>
  <si>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</si>
  <si>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</si>
  <si>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</si>
  <si>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</si>
  <si>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</si>
  <si>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</si>
  <si>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</si>
  <si>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</si>
  <si>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</si>
  <si>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</si>
  <si>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</si>
  <si>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</si>
  <si>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</si>
  <si>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</si>
  <si>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</si>
  <si>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</si>
  <si>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</si>
  <si>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</si>
  <si>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</si>
  <si>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</si>
  <si>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</si>
  <si>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</si>
  <si>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</si>
  <si>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</si>
  <si>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</si>
  <si>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</si>
  <si>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</si>
  <si>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</si>
  <si>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</si>
  <si>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</si>
  <si>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</si>
  <si>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</si>
  <si>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</si>
  <si>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</si>
  <si>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</si>
  <si>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</si>
  <si>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</si>
  <si>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</si>
  <si>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</si>
  <si>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</si>
  <si>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</si>
  <si>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</si>
  <si>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</si>
  <si>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</si>
  <si>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</si>
  <si>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</si>
  <si>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</si>
  <si>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</si>
  <si>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</si>
  <si>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</si>
  <si>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</si>
  <si>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</si>
  <si>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</si>
  <si>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</si>
  <si>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</si>
  <si>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</si>
  <si>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</si>
  <si>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</si>
  <si>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</si>
  <si>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</si>
  <si>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</si>
  <si>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</si>
  <si>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</si>
  <si>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</si>
  <si>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</si>
  <si>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</si>
  <si>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</si>
  <si>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</si>
  <si>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</si>
  <si>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</si>
  <si>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</si>
  <si>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</si>
  <si>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</si>
  <si>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</si>
  <si>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</si>
  <si>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</si>
  <si>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</si>
  <si>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</si>
  <si>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</si>
  <si>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</si>
  <si>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</si>
  <si>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</si>
  <si>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</si>
  <si>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</si>
  <si>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</si>
  <si>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</si>
  <si>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</si>
  <si>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</si>
  <si>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</si>
  <si>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</si>
  <si>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</si>
  <si>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</si>
  <si>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</si>
  <si>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</si>
  <si>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</si>
  <si>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</si>
  <si>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</si>
  <si>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</si>
  <si>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</si>
  <si>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</si>
  <si>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</si>
  <si>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</si>
  <si>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</si>
  <si>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</si>
  <si>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</si>
  <si>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</si>
  <si>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</si>
  <si>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</si>
  <si>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</si>
  <si>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</si>
  <si>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</si>
  <si>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</si>
  <si>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</si>
  <si>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</si>
  <si>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</si>
  <si>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</si>
  <si>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</si>
  <si>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</si>
  <si>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</si>
  <si>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</si>
  <si>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</si>
  <si>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</si>
  <si>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</si>
  <si>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</si>
  <si>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</si>
  <si>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</si>
  <si>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</si>
  <si>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</si>
  <si>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</si>
  <si>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</si>
  <si>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</si>
  <si>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</si>
  <si>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</si>
  <si>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</si>
  <si>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</si>
  <si>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</si>
  <si>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</si>
  <si>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</si>
  <si>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</si>
  <si>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</si>
  <si>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</si>
  <si>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</si>
  <si>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</si>
  <si>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</si>
  <si>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</si>
  <si>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</si>
  <si>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</si>
  <si>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</si>
  <si>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</si>
  <si>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</si>
  <si>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</si>
  <si>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</si>
  <si>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</si>
  <si>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</si>
  <si>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</si>
  <si>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</si>
  <si>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</si>
  <si>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</si>
  <si>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</si>
  <si>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</si>
  <si>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</si>
  <si>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</si>
  <si>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</si>
  <si>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</si>
  <si>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</si>
  <si>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</si>
  <si>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</si>
  <si>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</si>
  <si>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</si>
  <si>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</si>
  <si>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</si>
  <si>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</si>
  <si>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</si>
  <si>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</si>
  <si>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</si>
  <si>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</si>
  <si>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</si>
  <si>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</si>
  <si>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</si>
  <si>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</si>
  <si>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</si>
  <si>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</si>
  <si>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</si>
  <si>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</si>
  <si>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</si>
  <si>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</si>
  <si>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</si>
  <si>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</si>
  <si>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</si>
  <si>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</si>
  <si>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</si>
  <si>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</si>
  <si>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</si>
  <si>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</si>
  <si>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</si>
  <si>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</si>
  <si>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</si>
  <si>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</si>
  <si>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</si>
  <si>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</si>
  <si>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</si>
  <si>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</si>
  <si>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</si>
  <si>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</si>
  <si>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</si>
  <si>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</si>
  <si>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</si>
  <si>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</si>
  <si>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</si>
  <si>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</si>
  <si>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</si>
  <si>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</si>
  <si>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</si>
  <si>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</si>
  <si>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</si>
  <si>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</si>
  <si>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</si>
  <si>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</si>
  <si>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</si>
  <si>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</si>
  <si>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</si>
  <si>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</si>
  <si>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</si>
  <si>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</si>
  <si>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</si>
  <si>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</si>
  <si>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</si>
  <si>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</si>
  <si>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</si>
  <si>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</si>
  <si>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</si>
  <si>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</si>
  <si>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</si>
  <si>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</si>
  <si>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</si>
  <si>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</si>
  <si>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</si>
  <si>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</si>
  <si>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</si>
  <si>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</si>
  <si>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</si>
  <si>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</si>
  <si>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</si>
  <si>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</si>
  <si>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</si>
  <si>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</si>
  <si>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</si>
  <si>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</si>
  <si>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</si>
  <si>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</si>
  <si>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</si>
  <si>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</si>
  <si>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</si>
  <si>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</si>
  <si>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</si>
  <si>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</si>
  <si>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</si>
  <si>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</si>
  <si>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</si>
  <si>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</si>
  <si>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</si>
  <si>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</si>
  <si>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</si>
  <si>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</si>
  <si>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</si>
  <si>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</si>
  <si>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</si>
  <si>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</si>
  <si>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</si>
  <si>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</si>
  <si>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</si>
  <si>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</si>
  <si>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</si>
  <si>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</si>
  <si>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</si>
  <si>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</si>
  <si>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</si>
  <si>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</si>
  <si>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</si>
  <si>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</si>
  <si>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</si>
  <si>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</si>
  <si>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</si>
  <si>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</si>
  <si>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</si>
  <si>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</si>
  <si>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</si>
  <si>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</si>
  <si>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</si>
  <si>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</si>
  <si>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</si>
  <si>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</si>
  <si>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</si>
  <si>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</si>
  <si>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</si>
  <si>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</si>
  <si>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</si>
  <si>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</si>
  <si>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</si>
  <si>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</si>
  <si>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</si>
  <si>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</si>
  <si>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</si>
  <si>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</si>
  <si>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</si>
  <si>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</si>
  <si>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</si>
  <si>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</si>
  <si>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</si>
  <si>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</si>
  <si>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</si>
  <si>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</si>
  <si>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</si>
  <si>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</si>
  <si>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</si>
  <si>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</si>
  <si>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</si>
  <si>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</si>
  <si>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</si>
  <si>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</si>
  <si>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</si>
  <si>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</si>
  <si>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</si>
  <si>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</si>
  <si>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</si>
  <si>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</si>
  <si>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</si>
  <si>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</si>
  <si>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</si>
  <si>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</si>
  <si>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</si>
  <si>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</si>
  <si>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</si>
  <si>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</si>
  <si>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</si>
  <si>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</si>
  <si>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</si>
  <si>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</si>
  <si>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</si>
  <si>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</si>
  <si>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</si>
  <si>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</si>
  <si>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</si>
  <si>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</si>
  <si>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</si>
  <si>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</si>
  <si>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</si>
  <si>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</si>
  <si>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</si>
  <si>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</si>
  <si>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</si>
  <si>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</si>
  <si>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</si>
  <si>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</si>
  <si>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</si>
  <si>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</si>
  <si>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</si>
  <si>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</si>
  <si>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</si>
  <si>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</si>
  <si>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</si>
  <si>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</si>
  <si>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</si>
  <si>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</si>
  <si>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</si>
  <si>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</si>
  <si>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</si>
  <si>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</si>
  <si>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</si>
  <si>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</si>
  <si>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</si>
  <si>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</si>
  <si>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</si>
  <si>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</si>
  <si>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</si>
  <si>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</si>
  <si>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</si>
  <si>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</si>
  <si>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</si>
  <si>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</si>
  <si>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</si>
  <si>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</si>
  <si>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</si>
  <si>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</si>
  <si>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</si>
  <si>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</si>
  <si>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</si>
  <si>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</si>
  <si>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</si>
  <si>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</si>
  <si>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</si>
  <si>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</si>
  <si>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</si>
  <si>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</si>
  <si>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</si>
  <si>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</si>
  <si>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</si>
  <si>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</si>
  <si>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</si>
  <si>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</si>
  <si>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</si>
  <si>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</si>
  <si>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</si>
  <si>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</si>
  <si>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</si>
  <si>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</si>
  <si>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</si>
  <si>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</si>
  <si>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</si>
  <si>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</si>
  <si>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</si>
  <si>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</si>
  <si>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</si>
  <si>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</si>
  <si>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</si>
  <si>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</si>
  <si>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</si>
  <si>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</si>
  <si>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</si>
  <si>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</si>
  <si>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</si>
  <si>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</si>
  <si>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</si>
  <si>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</si>
  <si>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</si>
  <si>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</si>
  <si>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</si>
  <si>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</si>
  <si>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</si>
  <si>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</si>
  <si>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</si>
  <si>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</si>
  <si>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</si>
  <si>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</si>
  <si>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</si>
  <si>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</si>
  <si>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</si>
  <si>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</si>
  <si>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</si>
  <si>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</si>
  <si>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</si>
  <si>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</si>
  <si>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</si>
  <si>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</si>
  <si>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</si>
  <si>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</si>
  <si>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</si>
  <si>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</si>
  <si>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</si>
  <si>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</si>
  <si>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</si>
  <si>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</si>
  <si>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</si>
  <si>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</si>
  <si>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</si>
  <si>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</si>
  <si>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</si>
  <si>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</si>
  <si>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</si>
  <si>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</si>
  <si>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</si>
  <si>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</si>
  <si>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</si>
  <si>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</si>
  <si>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</si>
  <si>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</si>
  <si>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</si>
  <si>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</si>
  <si>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</si>
  <si>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</si>
  <si>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</si>
  <si>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</si>
  <si>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</si>
  <si>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</si>
  <si>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</si>
  <si>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</si>
  <si>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</si>
  <si>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</si>
  <si>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</si>
  <si>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</si>
  <si>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</si>
  <si>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</si>
  <si>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</si>
  <si>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</si>
  <si>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</si>
  <si>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</si>
  <si>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</si>
  <si>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</si>
  <si>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</si>
  <si>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</si>
  <si>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</si>
  <si>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</si>
  <si>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</si>
  <si>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</si>
  <si>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</si>
  <si>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</si>
  <si>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</si>
  <si>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</si>
  <si>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</si>
  <si>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</si>
  <si>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</si>
  <si>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</si>
  <si>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</si>
  <si>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</si>
  <si>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</si>
  <si>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</si>
  <si>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</si>
  <si>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</si>
  <si>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</si>
  <si>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</si>
  <si>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</si>
  <si>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</si>
  <si>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</si>
  <si>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</si>
  <si>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</si>
  <si>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</si>
  <si>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</si>
  <si>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</si>
  <si>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</si>
  <si>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</si>
  <si>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</si>
  <si>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</si>
  <si>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</si>
  <si>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</si>
  <si>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</si>
  <si>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</si>
  <si>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</si>
  <si>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</si>
  <si>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</si>
  <si>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</si>
  <si>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</si>
  <si>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</si>
  <si>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</si>
  <si>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</si>
  <si>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</si>
  <si>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</si>
  <si>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</si>
  <si>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</si>
  <si>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</si>
  <si>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</si>
  <si>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</si>
  <si>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</si>
  <si>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</si>
  <si>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</si>
  <si>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</si>
  <si>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</si>
  <si>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</si>
  <si>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</si>
  <si>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</si>
  <si>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</si>
  <si>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</si>
  <si>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</si>
  <si>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</si>
  <si>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</si>
  <si>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</si>
  <si>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</si>
  <si>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</si>
  <si>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</si>
  <si>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</si>
  <si>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</si>
  <si>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</si>
  <si>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</si>
  <si>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</si>
  <si>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</si>
  <si>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</si>
  <si>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</si>
  <si>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</si>
  <si>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</si>
  <si>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</si>
  <si>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</si>
  <si>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</si>
  <si>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</si>
  <si>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</si>
  <si>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</si>
  <si>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</si>
  <si>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</si>
  <si>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</si>
  <si>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</si>
  <si>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</si>
  <si>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</si>
  <si>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</si>
  <si>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</si>
  <si>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</si>
  <si>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</si>
  <si>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</si>
  <si>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</si>
  <si>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</si>
  <si>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</si>
  <si>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</si>
  <si>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</si>
  <si>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</si>
  <si>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</si>
  <si>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</si>
  <si>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</si>
  <si>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</si>
  <si>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</si>
  <si>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</si>
  <si>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</si>
  <si>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</si>
  <si>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</si>
  <si>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</si>
  <si>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</si>
  <si>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</si>
  <si>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</si>
  <si>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</si>
  <si>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</si>
  <si>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</si>
  <si>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</si>
  <si>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</si>
  <si>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</si>
  <si>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</si>
  <si>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</si>
  <si>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</si>
  <si>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</si>
  <si>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</si>
  <si>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</si>
  <si>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</si>
  <si>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</si>
  <si>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</si>
  <si>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</si>
  <si>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</si>
  <si>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</si>
  <si>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</si>
  <si>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</si>
  <si>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</si>
  <si>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</si>
  <si>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</si>
  <si>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</si>
  <si>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</si>
  <si>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</si>
  <si>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</si>
  <si>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</si>
  <si>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</si>
  <si>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</si>
  <si>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</si>
  <si>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</si>
  <si>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</si>
  <si>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</si>
  <si>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</si>
  <si>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</si>
  <si>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</si>
  <si>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</si>
  <si>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</si>
  <si>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</si>
  <si>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</si>
  <si>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</si>
  <si>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</si>
  <si>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</si>
  <si>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</si>
  <si>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</si>
  <si>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</si>
  <si>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</si>
  <si>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</si>
  <si>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</si>
  <si>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</si>
  <si>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</si>
  <si>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</si>
  <si>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</si>
  <si>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</si>
  <si>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</si>
  <si>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</si>
  <si>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</si>
  <si>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</si>
  <si>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</si>
  <si>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</si>
  <si>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</si>
  <si>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</si>
  <si>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</si>
  <si>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</si>
  <si>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</si>
  <si>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</si>
  <si>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</si>
  <si>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</si>
  <si>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</si>
  <si>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</si>
  <si>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</si>
  <si>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</si>
  <si>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</si>
  <si>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</si>
  <si>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</si>
  <si>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</si>
  <si>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</si>
  <si>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</si>
  <si>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</si>
  <si>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</si>
  <si>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</si>
  <si>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</si>
  <si>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</si>
  <si>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</si>
  <si>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</si>
  <si>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</si>
  <si>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</si>
  <si>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</si>
  <si>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</si>
  <si>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</si>
  <si>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</si>
  <si>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</si>
  <si>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</si>
  <si>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</si>
  <si>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</si>
  <si>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</si>
  <si>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</si>
  <si>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</si>
  <si>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</si>
  <si>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</si>
  <si>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</si>
  <si>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</si>
  <si>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</si>
  <si>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</si>
  <si>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</si>
  <si>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</si>
  <si>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</si>
  <si>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</si>
  <si>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</si>
  <si>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</si>
  <si>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</si>
  <si>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</si>
  <si>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</si>
  <si>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</si>
  <si>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</si>
  <si>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</si>
  <si>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</si>
  <si>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</si>
  <si>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</si>
  <si>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</si>
  <si>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</si>
  <si>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</si>
  <si>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</si>
  <si>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</si>
  <si>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</si>
  <si>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</si>
  <si>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</si>
  <si>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</si>
  <si>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</si>
  <si>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</si>
  <si>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</si>
  <si>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</si>
  <si>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</si>
  <si>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</si>
  <si>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</si>
  <si>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</si>
  <si>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</si>
  <si>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</si>
  <si>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</si>
  <si>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</si>
  <si>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</si>
  <si>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</si>
  <si>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</si>
  <si>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</si>
  <si>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</si>
  <si>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</si>
  <si>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</si>
  <si>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</si>
  <si>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</si>
  <si>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</si>
  <si>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</si>
  <si>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</si>
  <si>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</si>
  <si>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</si>
  <si>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</si>
  <si>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</si>
  <si>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</si>
  <si>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</si>
  <si>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</si>
  <si>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</si>
  <si>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</si>
  <si>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</si>
  <si>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</si>
  <si>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</si>
  <si>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</si>
  <si>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</si>
  <si>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</si>
  <si>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</si>
  <si>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</si>
  <si>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</si>
  <si>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</si>
  <si>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</si>
  <si>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</si>
  <si>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</si>
  <si>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</si>
  <si>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</si>
  <si>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</si>
  <si>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</si>
  <si>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</si>
  <si>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</si>
  <si>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</si>
  <si>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</si>
  <si>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</si>
  <si>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</si>
  <si>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</si>
  <si>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</si>
  <si>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</si>
  <si>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</si>
  <si>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</si>
  <si>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</si>
  <si>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</si>
  <si>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</si>
  <si>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</si>
  <si>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</si>
  <si>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</si>
  <si>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</si>
  <si>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</si>
  <si>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</si>
  <si>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</si>
  <si>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</si>
  <si>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</si>
  <si>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</si>
  <si>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</si>
  <si>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</si>
  <si>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</si>
  <si>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</si>
  <si>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</si>
  <si>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</si>
  <si>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</si>
  <si>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</si>
  <si>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</si>
  <si>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</si>
  <si>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</si>
  <si>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</si>
  <si>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</si>
  <si>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</si>
  <si>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</si>
  <si>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</si>
  <si>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</si>
  <si>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</si>
  <si>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</si>
  <si>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</si>
  <si>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</si>
  <si>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</si>
  <si>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</si>
  <si>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</si>
  <si>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</si>
  <si>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</si>
  <si>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</si>
  <si>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</si>
  <si>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</si>
  <si>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</si>
  <si>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</si>
  <si>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</si>
  <si>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</si>
  <si>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</si>
  <si>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</si>
  <si>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</si>
  <si>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</si>
  <si>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</si>
  <si>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</si>
  <si>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</si>
  <si>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</si>
  <si>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</si>
  <si>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</si>
  <si>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</si>
  <si>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</si>
  <si>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</si>
  <si>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</si>
  <si>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</si>
  <si>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</si>
  <si>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</si>
  <si>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</si>
  <si>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</si>
  <si>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</si>
  <si>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</si>
  <si>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</si>
  <si>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</si>
  <si>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</si>
  <si>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</si>
  <si>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</si>
  <si>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</si>
  <si>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</si>
  <si>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</si>
  <si>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</si>
  <si>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</si>
  <si>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</si>
  <si>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</si>
  <si>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</si>
  <si>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</si>
  <si>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</si>
  <si>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</si>
  <si>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</si>
  <si>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</si>
  <si>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</si>
  <si>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</si>
  <si>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</si>
  <si>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</si>
  <si>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</si>
  <si>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</si>
  <si>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</si>
  <si>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</si>
  <si>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</si>
  <si>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</si>
  <si>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</si>
  <si>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</si>
  <si>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</si>
  <si>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</si>
  <si>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</si>
  <si>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</si>
  <si>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</si>
  <si>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</si>
  <si>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</si>
  <si>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</si>
  <si>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</si>
  <si>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</si>
  <si>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</si>
  <si>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</si>
  <si>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</si>
  <si>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</si>
  <si>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</si>
  <si>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</si>
  <si>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</si>
  <si>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</si>
  <si>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</si>
  <si>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</si>
  <si>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</si>
  <si>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</si>
  <si>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</si>
  <si>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</si>
  <si>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</si>
  <si>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</si>
  <si>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</si>
  <si>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</si>
  <si>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</si>
  <si>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</si>
  <si>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</si>
  <si>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</si>
  <si>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</si>
  <si>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</si>
  <si>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</si>
  <si>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</si>
  <si>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</si>
  <si>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</si>
  <si>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</si>
  <si>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</si>
  <si>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</si>
  <si>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</si>
  <si>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</si>
  <si>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</si>
  <si>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</si>
  <si>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</si>
  <si>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</si>
  <si>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</si>
  <si>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</si>
  <si>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</si>
  <si>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</si>
  <si>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</si>
  <si>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</si>
  <si>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</si>
  <si>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</si>
  <si>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</si>
  <si>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</si>
  <si>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</si>
  <si>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</si>
  <si>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</si>
  <si>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</si>
  <si>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</si>
  <si>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</si>
  <si>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</si>
  <si>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</si>
  <si>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</si>
  <si>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</si>
  <si>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</si>
  <si>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</si>
  <si>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</si>
  <si>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</si>
  <si>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</si>
  <si>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</si>
  <si>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</si>
  <si>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</si>
  <si>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</si>
  <si>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</si>
  <si>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</si>
  <si>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</si>
  <si>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</si>
  <si>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</si>
  <si>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</si>
  <si>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</si>
  <si>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</si>
  <si>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</si>
  <si>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</si>
  <si>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</si>
  <si>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</si>
  <si>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</si>
  <si>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</si>
  <si>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</si>
  <si>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</si>
  <si>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</si>
  <si>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</si>
  <si>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</si>
  <si>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</si>
  <si>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</si>
  <si>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</si>
  <si>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</si>
  <si>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</si>
  <si>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</si>
  <si>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</si>
  <si>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</si>
  <si>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</si>
  <si>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</si>
  <si>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</si>
  <si>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</si>
  <si>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</si>
  <si>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</si>
  <si>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</si>
  <si>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</si>
  <si>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</si>
  <si>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</si>
  <si>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</si>
  <si>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</si>
  <si>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</si>
  <si>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</si>
  <si>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</si>
  <si>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</si>
  <si>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</si>
  <si>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</si>
  <si>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</si>
  <si>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</si>
  <si>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</si>
  <si>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</si>
  <si>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</si>
  <si>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</si>
  <si>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</si>
  <si>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</si>
  <si>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</si>
  <si>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</si>
  <si>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</si>
  <si>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</si>
  <si>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</si>
  <si>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</si>
  <si>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</si>
  <si>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</si>
  <si>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</si>
  <si>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</si>
  <si>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</si>
  <si>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</si>
  <si>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</si>
  <si>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</si>
  <si>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</si>
  <si>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</si>
  <si>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</si>
  <si>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</si>
  <si>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</si>
  <si>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</si>
  <si>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</si>
  <si>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</si>
  <si>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</si>
  <si>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</si>
  <si>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</si>
  <si>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</si>
  <si>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</si>
  <si>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</si>
  <si>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</si>
  <si>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</si>
  <si>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</si>
  <si>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</si>
  <si>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</si>
  <si>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</si>
  <si>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</si>
  <si>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</si>
  <si>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</si>
  <si>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</si>
  <si>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</si>
  <si>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</si>
  <si>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</si>
  <si>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</si>
  <si>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</si>
  <si>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</si>
  <si>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</si>
  <si>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</si>
  <si>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</si>
  <si>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</si>
  <si>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</si>
  <si>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</si>
  <si>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</si>
  <si>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</si>
  <si>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</si>
  <si>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</si>
  <si>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</si>
  <si>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</si>
  <si>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</si>
  <si>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</si>
  <si>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</si>
  <si>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</si>
  <si>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</si>
  <si>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</si>
  <si>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</si>
  <si>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</si>
  <si>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</si>
  <si>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</si>
  <si>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</si>
  <si>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</si>
  <si>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</si>
  <si>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</si>
  <si>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</si>
  <si>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</si>
  <si>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</si>
  <si>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</si>
  <si>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</si>
  <si>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</si>
  <si>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</si>
  <si>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</si>
  <si>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</si>
  <si>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</si>
  <si>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</si>
  <si>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</si>
  <si>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</si>
  <si>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</si>
  <si>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</si>
  <si>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</si>
  <si>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</si>
  <si>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</si>
  <si>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</si>
  <si>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</si>
  <si>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</si>
  <si>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</si>
  <si>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</si>
  <si>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</si>
  <si>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</si>
  <si>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</si>
  <si>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</si>
  <si>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</si>
  <si>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</si>
  <si>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</si>
  <si>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</si>
  <si>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</si>
  <si>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</si>
  <si>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</si>
  <si>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</si>
  <si>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</si>
  <si>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</si>
  <si>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</si>
  <si>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</si>
  <si>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</si>
  <si>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</si>
  <si>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</si>
  <si>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</si>
  <si>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</si>
  <si>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</si>
  <si>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</si>
  <si>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</si>
  <si>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</si>
  <si>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</si>
  <si>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</si>
  <si>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</si>
  <si>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</si>
  <si>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</si>
  <si>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</si>
  <si>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</si>
  <si>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</si>
  <si>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</si>
  <si>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</si>
  <si>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</si>
  <si>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</si>
  <si>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</si>
  <si>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</si>
  <si>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</si>
  <si>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</si>
  <si>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</si>
  <si>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</si>
  <si>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</si>
  <si>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</si>
  <si>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</si>
  <si>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</si>
  <si>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</si>
  <si>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</si>
  <si>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</si>
  <si>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</si>
  <si>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</si>
  <si>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</si>
  <si>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</si>
  <si>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</si>
  <si>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</si>
  <si>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</si>
  <si>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</si>
  <si>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</si>
  <si>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</si>
  <si>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</si>
  <si>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</si>
  <si>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</si>
  <si>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</si>
  <si>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</si>
  <si>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</si>
  <si>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</si>
  <si>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</si>
  <si>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</si>
  <si>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</si>
  <si>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</si>
  <si>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</si>
  <si>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</si>
  <si>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</si>
  <si>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</si>
  <si>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</si>
  <si>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</si>
  <si>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</si>
  <si>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</si>
  <si>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</si>
  <si>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</si>
  <si>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</si>
  <si>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</si>
  <si>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</si>
  <si>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</si>
  <si>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</si>
  <si>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</si>
  <si>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</si>
  <si>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</si>
  <si>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</si>
  <si>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</si>
  <si>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</si>
  <si>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</si>
  <si>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</si>
  <si>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</si>
  <si>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</si>
  <si>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</si>
  <si>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</si>
  <si>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</si>
  <si>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</si>
  <si>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</si>
  <si>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</si>
  <si>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</si>
  <si>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</si>
  <si>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</si>
  <si>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</si>
  <si>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</si>
  <si>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</si>
  <si>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</si>
  <si>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</si>
  <si>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</si>
  <si>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</si>
  <si>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</si>
  <si>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</si>
  <si>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</si>
  <si>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</si>
  <si>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</si>
  <si>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</si>
  <si>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</si>
  <si>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</si>
  <si>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</si>
  <si>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</si>
  <si>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</si>
  <si>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</si>
  <si>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</si>
  <si>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</si>
  <si>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</si>
  <si>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</si>
  <si>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</si>
  <si>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</si>
  <si>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</si>
  <si>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</si>
  <si>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</si>
  <si>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</si>
  <si>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</si>
  <si>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</si>
  <si>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</si>
  <si>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</si>
  <si>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</si>
  <si>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</si>
  <si>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</si>
  <si>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</si>
  <si>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</si>
  <si>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</si>
  <si>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</si>
  <si>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</si>
  <si>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</si>
  <si>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</si>
  <si>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</si>
  <si>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</si>
  <si>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</si>
  <si>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</si>
  <si>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</si>
  <si>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</si>
  <si>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</si>
  <si>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</si>
  <si>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</si>
  <si>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</si>
  <si>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</si>
  <si>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</si>
  <si>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</si>
  <si>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</si>
  <si>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</si>
  <si>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</si>
  <si>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</si>
  <si>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</si>
  <si>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</si>
  <si>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</si>
  <si>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</si>
  <si>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</si>
  <si>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</si>
  <si>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</si>
  <si>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</si>
  <si>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</si>
  <si>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</si>
  <si>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</si>
  <si>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</si>
  <si>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</si>
  <si>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</si>
  <si>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</si>
  <si>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</si>
  <si>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</si>
  <si>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</si>
  <si>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</si>
  <si>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</si>
  <si>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</si>
  <si>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</si>
  <si>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</si>
  <si>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</si>
  <si>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</si>
  <si>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</si>
  <si>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</si>
  <si>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</si>
  <si>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</si>
  <si>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</si>
  <si>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</si>
  <si>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</si>
  <si>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</si>
  <si>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</si>
  <si>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</si>
  <si>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</si>
  <si>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</si>
  <si>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</si>
  <si>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</si>
  <si>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</si>
  <si>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</si>
  <si>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</si>
  <si>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</si>
  <si>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</si>
  <si>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</si>
  <si>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</si>
  <si>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</si>
  <si>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</si>
  <si>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</si>
  <si>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</si>
  <si>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</si>
  <si>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</si>
  <si>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</si>
  <si>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</si>
  <si>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</si>
  <si>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</si>
  <si>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</si>
  <si>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</si>
  <si>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</si>
  <si>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</si>
  <si>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</si>
  <si>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</si>
  <si>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</si>
  <si>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</si>
  <si>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</si>
  <si>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</si>
  <si>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</si>
  <si>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</si>
  <si>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</si>
  <si>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</si>
  <si>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</si>
  <si>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</si>
  <si>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</si>
  <si>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</si>
  <si>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</si>
  <si>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</si>
  <si>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</si>
  <si>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</si>
  <si>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</si>
  <si>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</si>
  <si>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</si>
  <si>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</si>
  <si>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</si>
  <si>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</si>
  <si>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</si>
  <si>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</si>
  <si>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</si>
  <si>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</si>
  <si>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</si>
  <si>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</si>
  <si>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</si>
  <si>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</si>
  <si>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</si>
  <si>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</si>
  <si>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</si>
  <si>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</si>
  <si>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</si>
  <si>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</si>
  <si>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</si>
  <si>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</si>
  <si>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</si>
  <si>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</si>
  <si>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</si>
  <si>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</si>
  <si>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</si>
  <si>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</si>
  <si>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</si>
  <si>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</si>
  <si>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</si>
  <si>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</si>
  <si>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</si>
  <si>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</si>
  <si>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</si>
  <si>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</si>
  <si>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</si>
  <si>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</si>
  <si>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</si>
  <si>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</si>
  <si>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</si>
  <si>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</si>
  <si>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</si>
  <si>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</si>
  <si>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</si>
  <si>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</si>
  <si>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</si>
  <si>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</si>
  <si>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</si>
  <si>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</si>
  <si>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</si>
  <si>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</si>
  <si>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</si>
  <si>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</si>
  <si>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</si>
  <si>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</si>
  <si>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</si>
  <si>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</si>
  <si>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</si>
  <si>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</si>
  <si>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</si>
  <si>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</si>
  <si>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</si>
  <si>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</si>
  <si>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</si>
  <si>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</si>
  <si>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</si>
  <si>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</si>
  <si>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</si>
  <si>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</si>
  <si>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</si>
  <si>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</si>
  <si>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</si>
  <si>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</si>
  <si>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</si>
  <si>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</si>
  <si>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</si>
  <si>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</si>
  <si>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</si>
  <si>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</si>
  <si>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</si>
  <si>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</si>
  <si>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</si>
  <si>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</si>
  <si>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</si>
  <si>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</si>
  <si>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</si>
  <si>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</si>
  <si>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</si>
  <si>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</si>
  <si>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</si>
  <si>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</si>
  <si>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</si>
  <si>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</si>
  <si>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</si>
  <si>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</si>
  <si>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</si>
  <si>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</si>
  <si>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</si>
  <si>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</si>
  <si>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</si>
  <si>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</si>
  <si>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</si>
  <si>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</si>
  <si>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</si>
  <si>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</si>
  <si>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</si>
  <si>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</si>
  <si>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</si>
  <si>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</si>
  <si>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</si>
  <si>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</si>
  <si>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</si>
  <si>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</si>
  <si>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</si>
  <si>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</si>
  <si>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</si>
  <si>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</si>
  <si>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</si>
  <si>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</si>
  <si>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</si>
  <si>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</si>
  <si>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</si>
  <si>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</si>
  <si>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</si>
  <si>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</si>
  <si>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</si>
  <si>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</si>
  <si>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</si>
  <si>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</si>
  <si>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</si>
  <si>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</si>
  <si>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</si>
  <si>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</si>
  <si>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</si>
  <si>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</si>
  <si>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</si>
  <si>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</si>
  <si>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</si>
  <si>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</si>
  <si>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</si>
  <si>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</si>
  <si>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</si>
  <si>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</si>
  <si>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</si>
  <si>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</si>
  <si>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</si>
  <si>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</si>
  <si>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</si>
  <si>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</si>
  <si>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</si>
  <si>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</si>
  <si>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</si>
  <si>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</si>
  <si>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</si>
  <si>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</si>
  <si>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</si>
  <si>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</si>
  <si>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</si>
  <si>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</si>
  <si>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</si>
  <si>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</si>
  <si>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</si>
  <si>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</si>
  <si>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</si>
  <si>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</si>
  <si>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</si>
  <si>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</si>
  <si>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</si>
  <si>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</si>
  <si>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</si>
  <si>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</si>
  <si>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</si>
  <si>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</si>
  <si>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</si>
  <si>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</si>
  <si>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</si>
  <si>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</si>
  <si>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</si>
  <si>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</si>
  <si>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</si>
  <si>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</si>
  <si>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</si>
  <si>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</si>
  <si>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</si>
  <si>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</si>
  <si>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</si>
  <si>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</si>
  <si>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</si>
  <si>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</si>
  <si>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</si>
  <si>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</si>
  <si>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</si>
  <si>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</si>
  <si>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</si>
  <si>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</si>
  <si>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</si>
  <si>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</si>
  <si>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</si>
  <si>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</si>
  <si>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</si>
  <si>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</si>
  <si>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</si>
  <si>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</si>
  <si>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</si>
  <si>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</si>
  <si>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</si>
  <si>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</si>
  <si>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</si>
  <si>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</si>
  <si>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</si>
  <si>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</si>
  <si>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</si>
  <si>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</si>
  <si>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</si>
  <si>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</si>
  <si>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</si>
  <si>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</si>
  <si>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</si>
  <si>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</si>
  <si>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</si>
  <si>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</si>
  <si>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</si>
  <si>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</si>
  <si>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</si>
  <si>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</si>
  <si>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</si>
  <si>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</si>
  <si>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</si>
  <si>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</si>
  <si>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</si>
  <si>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</si>
  <si>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</si>
  <si>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</si>
  <si>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</si>
  <si>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</si>
  <si>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</si>
  <si>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</si>
  <si>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</si>
  <si>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</si>
  <si>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</si>
  <si>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</si>
  <si>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</si>
  <si>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</si>
  <si>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</si>
  <si>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</si>
  <si>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</si>
  <si>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</si>
  <si>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</si>
  <si>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</si>
  <si>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</si>
  <si>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</si>
  <si>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</si>
  <si>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</si>
  <si>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</si>
  <si>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</si>
  <si>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</si>
  <si>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</si>
  <si>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</si>
  <si>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</si>
  <si>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</si>
  <si>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</si>
  <si>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</si>
  <si>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</si>
  <si>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</si>
  <si>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</si>
  <si>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</si>
  <si>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</si>
  <si>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</si>
  <si>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</si>
  <si>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</si>
  <si>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</si>
  <si>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</si>
  <si>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</si>
  <si>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</si>
  <si>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</si>
  <si>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</si>
  <si>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</si>
  <si>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</si>
  <si>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</si>
  <si>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</si>
  <si>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</si>
  <si>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</si>
  <si>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</si>
  <si>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</si>
  <si>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</si>
  <si>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</si>
  <si>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</si>
  <si>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</si>
  <si>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</si>
  <si>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</si>
  <si>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</si>
  <si>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</si>
  <si>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</si>
  <si>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</si>
  <si>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</si>
  <si>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</si>
  <si>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</si>
  <si>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</si>
  <si>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</si>
  <si>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</si>
  <si>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</si>
  <si>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</si>
  <si>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</si>
  <si>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</si>
  <si>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</si>
  <si>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</si>
  <si>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</si>
  <si>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</si>
  <si>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</si>
  <si>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</si>
  <si>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</si>
  <si>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</si>
  <si>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</si>
  <si>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</si>
  <si>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</si>
  <si>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</si>
  <si>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</si>
  <si>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</si>
  <si>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</si>
  <si>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</si>
  <si>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</si>
  <si>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</si>
  <si>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</si>
  <si>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</si>
  <si>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</si>
  <si>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</si>
  <si>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</si>
  <si>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</si>
  <si>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</si>
  <si>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</si>
  <si>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</si>
  <si>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</si>
  <si>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</si>
  <si>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</si>
  <si>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</si>
  <si>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</si>
  <si>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</si>
  <si>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</si>
  <si>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</si>
  <si>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</si>
  <si>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</si>
  <si>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</si>
  <si>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</si>
  <si>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</si>
  <si>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</si>
  <si>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</si>
  <si>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</si>
  <si>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</si>
  <si>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</si>
  <si>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</si>
  <si>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</si>
  <si>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</si>
  <si>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</si>
  <si>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</si>
  <si>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</si>
  <si>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</si>
  <si>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</si>
  <si>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</si>
  <si>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</si>
  <si>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</si>
  <si>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</si>
  <si>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</si>
  <si>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</si>
  <si>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</si>
  <si>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</si>
  <si>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</si>
  <si>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</si>
  <si>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</si>
  <si>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</si>
  <si>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</si>
  <si>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</si>
  <si>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</si>
  <si>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</si>
  <si>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</si>
  <si>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</si>
  <si>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</si>
  <si>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</si>
  <si>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</si>
  <si>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</si>
  <si>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</si>
  <si>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</si>
  <si>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</si>
  <si>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</si>
  <si>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</si>
  <si>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</si>
  <si>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</si>
  <si>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</si>
  <si>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</si>
  <si>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</si>
  <si>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</si>
  <si>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</si>
  <si>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</si>
  <si>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</si>
  <si>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</si>
  <si>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</si>
  <si>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</si>
  <si>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</si>
  <si>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</si>
  <si>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</si>
  <si>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</si>
  <si>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</si>
  <si>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</si>
  <si>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</si>
  <si>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</si>
  <si>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</si>
  <si>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</si>
  <si>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</si>
  <si>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</si>
  <si>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</si>
  <si>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</si>
  <si>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</si>
  <si>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</si>
  <si>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</si>
  <si>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</si>
  <si>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</si>
  <si>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</si>
  <si>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</si>
  <si>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</si>
  <si>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</si>
  <si>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</si>
  <si>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</si>
  <si>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</si>
  <si>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</si>
  <si>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</si>
  <si>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</si>
  <si>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</si>
  <si>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</si>
  <si>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</si>
  <si>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</si>
  <si>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</si>
  <si>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</si>
  <si>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</si>
  <si>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</si>
  <si>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</si>
  <si>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</si>
  <si>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</si>
  <si>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</si>
  <si>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</si>
  <si>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</si>
  <si>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</si>
  <si>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</si>
  <si>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</si>
  <si>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</si>
  <si>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</si>
  <si>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</si>
  <si>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</si>
  <si>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</si>
  <si>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</si>
  <si>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</si>
  <si>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</si>
  <si>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</si>
  <si>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</si>
  <si>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</si>
  <si>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</si>
  <si>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</si>
  <si>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</si>
  <si>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</si>
  <si>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</si>
  <si>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</si>
  <si>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</si>
  <si>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</si>
  <si>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</si>
  <si>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</si>
  <si>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</si>
  <si>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</si>
  <si>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</si>
  <si>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</si>
  <si>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</si>
  <si>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</si>
  <si>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</si>
  <si>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</si>
  <si>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</si>
  <si>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</si>
  <si>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</si>
  <si>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</si>
  <si>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</si>
  <si>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</si>
  <si>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</si>
  <si>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</si>
  <si>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</si>
  <si>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</si>
  <si>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</si>
  <si>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</si>
  <si>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</si>
  <si>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</si>
  <si>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</si>
  <si>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</si>
  <si>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</si>
  <si>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</si>
  <si>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</si>
  <si>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</si>
  <si>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</si>
  <si>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</si>
  <si>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</si>
  <si>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</si>
  <si>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</si>
  <si>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</si>
  <si>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</si>
  <si>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</si>
  <si>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</si>
  <si>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</si>
  <si>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</si>
  <si>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</si>
  <si>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</si>
  <si>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</si>
  <si>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</si>
  <si>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</si>
  <si>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</si>
  <si>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</si>
  <si>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</si>
  <si>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</si>
  <si>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</si>
  <si>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</si>
  <si>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</si>
  <si>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</si>
  <si>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</si>
  <si>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</si>
  <si>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</si>
  <si>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</si>
  <si>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</si>
  <si>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</si>
  <si>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</si>
  <si>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</si>
  <si>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</si>
  <si>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</si>
  <si>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</si>
  <si>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</si>
  <si>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</si>
  <si>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</si>
  <si>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</si>
  <si>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</si>
  <si>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</si>
  <si>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</si>
  <si>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</si>
  <si>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</si>
  <si>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</si>
  <si>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</si>
  <si>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</si>
  <si>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</si>
  <si>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</si>
  <si>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</si>
  <si>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</si>
  <si>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</si>
  <si>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</si>
  <si>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</si>
  <si>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</si>
  <si>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</si>
  <si>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</si>
  <si>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</si>
  <si>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</si>
  <si>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</si>
  <si>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</si>
  <si>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</si>
  <si>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</si>
  <si>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</si>
  <si>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</si>
  <si>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</si>
  <si>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</si>
  <si>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</si>
  <si>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</si>
  <si>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</si>
  <si>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</si>
  <si>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</si>
  <si>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</si>
  <si>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</si>
  <si>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</si>
  <si>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</si>
  <si>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</si>
  <si>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</si>
  <si>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</si>
  <si>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</si>
  <si>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</si>
  <si>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</si>
  <si>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</si>
  <si>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</si>
  <si>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</si>
  <si>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</si>
  <si>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</si>
  <si>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</si>
  <si>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</si>
  <si>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</si>
  <si>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</si>
  <si>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</si>
  <si>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</si>
  <si>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</si>
  <si>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</si>
  <si>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</si>
  <si>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</si>
  <si>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</si>
  <si>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</si>
  <si>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</si>
  <si>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</si>
  <si>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</si>
  <si>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</si>
  <si>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</si>
  <si>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</si>
  <si>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</si>
  <si>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</si>
  <si>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</si>
  <si>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</si>
  <si>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</si>
  <si>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</si>
  <si>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</si>
  <si>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</si>
  <si>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</si>
  <si>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</si>
  <si>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</si>
  <si>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</si>
  <si>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</si>
  <si>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</si>
  <si>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</si>
  <si>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</si>
  <si>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</si>
  <si>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</si>
  <si>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</si>
  <si>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</si>
  <si>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</si>
  <si>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</si>
  <si>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</si>
  <si>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</si>
  <si>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</si>
  <si>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</si>
  <si>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</si>
  <si>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</si>
  <si>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</si>
  <si>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</si>
  <si>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</si>
  <si>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</si>
  <si>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</si>
  <si>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</si>
  <si>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</si>
  <si>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</si>
  <si>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</si>
  <si>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</si>
  <si>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</si>
  <si>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</si>
  <si>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</si>
  <si>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</si>
  <si>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</si>
  <si>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</si>
  <si>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</si>
  <si>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</si>
  <si>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</si>
  <si>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</si>
  <si>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</si>
  <si>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</si>
  <si>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</si>
  <si>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</si>
  <si>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</si>
  <si>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</si>
  <si>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</si>
  <si>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</si>
  <si>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</si>
  <si>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</si>
  <si>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</si>
  <si>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</si>
  <si>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</si>
  <si>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</si>
  <si>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</si>
  <si>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</si>
  <si>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</si>
  <si>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</si>
  <si>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</si>
  <si>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</si>
  <si>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</si>
  <si>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</si>
  <si>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</si>
  <si>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</si>
  <si>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</si>
  <si>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</si>
  <si>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</si>
  <si>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</si>
  <si>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</si>
  <si>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</si>
  <si>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</si>
  <si>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</si>
  <si>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</si>
  <si>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</si>
  <si>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</si>
  <si>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</si>
  <si>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</si>
  <si>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</si>
  <si>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</si>
  <si>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</si>
  <si>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</si>
  <si>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</si>
  <si>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</si>
  <si>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</si>
  <si>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</si>
  <si>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</si>
  <si>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</si>
  <si>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</si>
  <si>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</si>
  <si>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</si>
  <si>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</si>
  <si>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</si>
  <si>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</si>
  <si>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</si>
  <si>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</si>
  <si>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</si>
  <si>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</si>
  <si>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</si>
  <si>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</si>
  <si>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</si>
  <si>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</si>
  <si>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</si>
  <si>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</si>
  <si>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</si>
  <si>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</si>
  <si>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</si>
  <si>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</si>
  <si>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</si>
  <si>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</si>
  <si>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</si>
  <si>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</si>
  <si>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</si>
  <si>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</si>
  <si>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</si>
  <si>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</si>
  <si>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</si>
  <si>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</si>
  <si>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</si>
  <si>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</si>
  <si>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</si>
  <si>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</si>
  <si>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</si>
  <si>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</si>
  <si>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</si>
  <si>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</si>
  <si>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</si>
  <si>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</si>
  <si>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</si>
  <si>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</si>
  <si>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</si>
  <si>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</si>
  <si>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</si>
  <si>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</si>
  <si>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</si>
  <si>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</si>
  <si>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</si>
  <si>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</si>
  <si>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</si>
  <si>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</si>
  <si>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</si>
  <si>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</si>
  <si>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</si>
  <si>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</si>
  <si>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</si>
  <si>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</si>
  <si>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</si>
  <si>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</si>
  <si>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</si>
  <si>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</si>
  <si>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</si>
  <si>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</si>
  <si>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</si>
  <si>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</si>
  <si>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</si>
  <si>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</si>
  <si>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</si>
  <si>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</si>
  <si>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</si>
  <si>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</si>
  <si>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</si>
  <si>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</si>
  <si>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</si>
  <si>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</si>
  <si>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</si>
  <si>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</si>
  <si>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</si>
  <si>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</si>
  <si>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</si>
  <si>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</si>
  <si>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</si>
  <si>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</si>
  <si>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</si>
  <si>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</si>
  <si>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</si>
  <si>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</si>
  <si>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</si>
  <si>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</si>
  <si>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</si>
  <si>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</si>
  <si>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</si>
  <si>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</si>
  <si>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</si>
  <si>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</si>
  <si>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</si>
  <si>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</si>
  <si>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</si>
  <si>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</si>
  <si>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</si>
  <si>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</si>
  <si>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</si>
  <si>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</si>
  <si>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</si>
  <si>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</si>
  <si>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</si>
  <si>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</si>
  <si>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</si>
  <si>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</si>
  <si>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</si>
  <si>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</si>
  <si>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</si>
  <si>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</si>
  <si>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</si>
  <si>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</si>
  <si>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</si>
  <si>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</si>
  <si>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</si>
  <si>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</si>
  <si>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</si>
  <si>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</si>
  <si>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</si>
  <si>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</si>
  <si>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</si>
  <si>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</si>
  <si>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</si>
  <si>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</si>
  <si>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</si>
  <si>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</si>
  <si>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</si>
  <si>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</si>
  <si>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</si>
  <si>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</si>
  <si>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</si>
  <si>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</si>
  <si>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</si>
  <si>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</si>
  <si>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</si>
  <si>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</si>
  <si>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</si>
  <si>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</si>
  <si>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</si>
  <si>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</si>
  <si>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</si>
  <si>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</si>
  <si>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</si>
  <si>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</si>
  <si>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</si>
  <si>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</si>
  <si>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</si>
  <si>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</si>
  <si>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</si>
  <si>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</si>
  <si>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</si>
  <si>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</si>
  <si>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</si>
  <si>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</si>
  <si>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</si>
  <si>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</si>
  <si>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</si>
  <si>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</si>
  <si>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</si>
  <si>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</si>
  <si>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</si>
  <si>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</si>
  <si>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</si>
  <si>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</si>
  <si>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</si>
  <si>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</si>
  <si>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</si>
  <si>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</si>
  <si>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</si>
  <si>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</si>
  <si>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</si>
  <si>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</si>
  <si>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</si>
  <si>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</si>
  <si>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</si>
  <si>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</si>
  <si>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</si>
  <si>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</si>
  <si>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</si>
  <si>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</si>
  <si>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</si>
  <si>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</si>
  <si>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</si>
  <si>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</si>
  <si>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</si>
  <si>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</si>
  <si>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</si>
  <si>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</si>
  <si>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</si>
  <si>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</si>
  <si>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</si>
  <si>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</si>
  <si>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</si>
  <si>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</si>
  <si>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</si>
  <si>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</si>
  <si>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</si>
  <si>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</si>
  <si>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</si>
  <si>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</si>
  <si>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</si>
  <si>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</si>
  <si>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</si>
  <si>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</si>
  <si>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</si>
  <si>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</si>
  <si>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</si>
  <si>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</si>
  <si>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</si>
  <si>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</si>
  <si>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</si>
  <si>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</si>
  <si>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</si>
  <si>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</si>
  <si>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</si>
  <si>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</si>
  <si>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</si>
  <si>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</si>
  <si>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</si>
  <si>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</si>
  <si>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</si>
  <si>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</si>
  <si>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</si>
  <si>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</si>
  <si>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</si>
  <si>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</si>
  <si>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</si>
  <si>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</si>
  <si>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</si>
  <si>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</si>
  <si>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</si>
  <si>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</si>
  <si>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</si>
  <si>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</si>
  <si>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</si>
  <si>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</si>
  <si>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</si>
  <si>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</si>
  <si>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</si>
  <si>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</si>
  <si>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</si>
  <si>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</si>
  <si>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</si>
  <si>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</si>
  <si>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</si>
  <si>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</si>
  <si>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</si>
  <si>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</si>
  <si>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</si>
  <si>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</si>
  <si>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</si>
  <si>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</si>
  <si>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</si>
  <si>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</si>
  <si>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</si>
  <si>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</si>
  <si>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</si>
  <si>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</si>
  <si>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</si>
  <si>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</si>
  <si>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</si>
  <si>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</si>
  <si>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</si>
  <si>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</si>
  <si>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</si>
  <si>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</si>
  <si>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</si>
  <si>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</si>
  <si>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</si>
  <si>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</si>
  <si>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</si>
  <si>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</si>
  <si>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</si>
  <si>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</si>
  <si>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</si>
  <si>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</si>
  <si>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</si>
  <si>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</si>
  <si>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</si>
  <si>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</si>
  <si>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</si>
  <si>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</si>
  <si>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</si>
  <si>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</si>
  <si>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</si>
  <si>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</si>
  <si>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</si>
  <si>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</si>
  <si>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</si>
  <si>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</si>
  <si>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</si>
  <si>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</si>
  <si>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</si>
  <si>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</si>
  <si>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</si>
  <si>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</si>
  <si>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</si>
  <si>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</si>
  <si>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</si>
  <si>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</si>
  <si>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</si>
  <si>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</si>
  <si>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</si>
  <si>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</si>
  <si>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</si>
  <si>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</si>
  <si>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</si>
  <si>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</si>
  <si>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</si>
  <si>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</si>
  <si>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</si>
  <si>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</si>
  <si>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</si>
  <si>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</si>
  <si>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</si>
  <si>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</si>
  <si>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</si>
  <si>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</si>
  <si>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</si>
  <si>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</si>
  <si>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</si>
  <si>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</si>
  <si>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</si>
  <si>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</si>
  <si>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</si>
  <si>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</si>
  <si>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</si>
  <si>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</si>
  <si>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</si>
  <si>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</si>
  <si>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</si>
  <si>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</si>
  <si>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</si>
  <si>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</si>
  <si>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</si>
  <si>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</si>
  <si>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</si>
  <si>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</si>
  <si>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</si>
  <si>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</si>
  <si>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</si>
  <si>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</si>
  <si>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</si>
  <si>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</si>
  <si>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</si>
  <si>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</si>
  <si>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</si>
  <si>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</si>
  <si>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</si>
  <si>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</si>
  <si>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</si>
  <si>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</si>
  <si>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</si>
  <si>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</si>
  <si>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</si>
  <si>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</si>
  <si>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</si>
  <si>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</si>
  <si>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</si>
  <si>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</si>
  <si>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</si>
  <si>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</si>
  <si>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</si>
  <si>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</si>
  <si>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</si>
  <si>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</si>
  <si>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</si>
  <si>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</si>
  <si>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</si>
  <si>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</si>
  <si>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</si>
  <si>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</si>
  <si>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</si>
  <si>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</si>
  <si>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</si>
  <si>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</si>
  <si>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</si>
  <si>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</si>
  <si>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</si>
  <si>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</si>
  <si>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</si>
  <si>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</si>
  <si>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</si>
  <si>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</si>
  <si>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</si>
  <si>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</si>
  <si>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</si>
  <si>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</si>
  <si>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</si>
  <si>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</si>
  <si>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</si>
  <si>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</si>
  <si>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</si>
  <si>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</si>
  <si>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</si>
  <si>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</si>
  <si>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</si>
  <si>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</si>
  <si>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</si>
  <si>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</si>
  <si>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</si>
  <si>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</si>
  <si>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</si>
  <si>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</si>
  <si>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</si>
  <si>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</si>
  <si>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</si>
  <si>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</si>
  <si>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</si>
  <si>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</si>
  <si>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</si>
  <si>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</si>
  <si>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</si>
  <si>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</si>
  <si>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</si>
  <si>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</si>
  <si>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</si>
  <si>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</si>
  <si>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</si>
  <si>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</si>
  <si>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</si>
  <si>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</si>
  <si>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</si>
  <si>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</si>
  <si>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</si>
  <si>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</si>
  <si>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</si>
  <si>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</si>
  <si>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</si>
  <si>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</si>
  <si>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</si>
  <si>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</si>
  <si>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</si>
  <si>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</si>
  <si>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</si>
  <si>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</si>
  <si>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</si>
  <si>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</si>
  <si>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</si>
  <si>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</si>
  <si>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</si>
  <si>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</si>
  <si>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</si>
  <si>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</si>
  <si>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</si>
  <si>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</si>
  <si>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</si>
  <si>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</si>
  <si>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</si>
  <si>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</si>
  <si>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</si>
  <si>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</si>
  <si>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</si>
  <si>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</si>
  <si>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</si>
  <si>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</si>
  <si>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</si>
  <si>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</si>
  <si>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</si>
  <si>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</si>
  <si>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</si>
  <si>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</si>
  <si>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</si>
  <si>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</si>
  <si>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</si>
  <si>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</si>
  <si>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</si>
  <si>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</si>
  <si>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</si>
  <si>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</si>
  <si>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</si>
  <si>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</si>
  <si>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</si>
  <si>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</si>
  <si>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</si>
  <si>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</si>
  <si>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</si>
  <si>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</si>
  <si>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</si>
  <si>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</si>
  <si>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</si>
  <si>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</si>
  <si>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</si>
  <si>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</si>
  <si>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</si>
  <si>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</si>
  <si>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</si>
  <si>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</si>
  <si>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</si>
  <si>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</si>
  <si>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</si>
  <si>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</si>
  <si>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</si>
  <si>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</si>
  <si>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</si>
  <si>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</si>
  <si>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</si>
  <si>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</si>
  <si>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</si>
  <si>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</si>
  <si>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</si>
  <si>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</si>
  <si>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</si>
  <si>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</si>
  <si>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</si>
  <si>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</si>
  <si>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</si>
  <si>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</si>
  <si>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</si>
  <si>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</si>
  <si>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</si>
  <si>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</si>
  <si>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</si>
  <si>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</si>
  <si>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</si>
  <si>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</si>
  <si>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</si>
  <si>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</si>
  <si>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</si>
  <si>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</si>
  <si>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</si>
  <si>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</si>
  <si>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</si>
  <si>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</si>
  <si>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</si>
  <si>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</si>
  <si>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</si>
  <si>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</si>
  <si>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</si>
  <si>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</si>
  <si>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</si>
  <si>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</si>
  <si>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</si>
  <si>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</si>
  <si>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</si>
  <si>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</si>
  <si>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</si>
  <si>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</si>
  <si>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</si>
  <si>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</si>
  <si>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</si>
  <si>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</si>
  <si>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</si>
  <si>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</si>
  <si>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</si>
  <si>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</si>
  <si>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</si>
  <si>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</si>
  <si>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</si>
  <si>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</si>
  <si>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</si>
  <si>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</si>
  <si>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</si>
  <si>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</si>
  <si>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</si>
  <si>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</si>
  <si>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</si>
  <si>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</si>
  <si>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</si>
  <si>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</si>
  <si>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</si>
  <si>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</si>
  <si>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</si>
  <si>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</si>
  <si>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</si>
  <si>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</si>
  <si>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</si>
  <si>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</si>
  <si>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</si>
  <si>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</si>
  <si>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</si>
  <si>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</si>
  <si>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</si>
  <si>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</si>
  <si>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</si>
  <si>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</si>
  <si>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</si>
  <si>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</si>
  <si>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</si>
  <si>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</si>
  <si>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</si>
  <si>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</si>
  <si>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</si>
  <si>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</si>
  <si>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</si>
  <si>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</si>
  <si>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</si>
  <si>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</si>
  <si>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</si>
  <si>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</si>
  <si>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</si>
  <si>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</si>
  <si>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</si>
  <si>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</si>
  <si>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</si>
  <si>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</si>
  <si>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</si>
  <si>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</si>
  <si>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</si>
  <si>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</si>
  <si>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</si>
  <si>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</si>
  <si>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</si>
  <si>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</si>
  <si>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</si>
  <si>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</si>
  <si>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</si>
  <si>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</si>
  <si>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</si>
  <si>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</si>
  <si>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</si>
  <si>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</si>
  <si>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</si>
  <si>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</si>
  <si>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</si>
  <si>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</si>
  <si>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</si>
  <si>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</si>
  <si>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</si>
  <si>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</si>
  <si>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</si>
  <si>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</si>
  <si>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</si>
  <si>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</si>
  <si>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</si>
  <si>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</si>
  <si>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</si>
  <si>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</si>
  <si>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</si>
  <si>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</si>
  <si>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</si>
  <si>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</si>
  <si>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</si>
  <si>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</si>
  <si>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</si>
  <si>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</si>
  <si>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</si>
  <si>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</si>
  <si>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</si>
  <si>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</si>
  <si>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</si>
  <si>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</si>
  <si>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</si>
  <si>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</si>
  <si>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</si>
  <si>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</si>
  <si>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</si>
  <si>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</si>
  <si>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</si>
  <si>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</si>
  <si>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</si>
  <si>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</si>
  <si>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</si>
  <si>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</si>
  <si>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</si>
  <si>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</si>
  <si>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</si>
  <si>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</si>
  <si>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</si>
  <si>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</si>
  <si>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</si>
  <si>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</si>
  <si>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</si>
  <si>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</si>
  <si>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</si>
  <si>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</si>
  <si>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</si>
  <si>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</si>
  <si>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</si>
  <si>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</si>
  <si>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</si>
  <si>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</si>
  <si>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</si>
  <si>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</si>
  <si>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</si>
  <si>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</si>
  <si>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</si>
  <si>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</si>
  <si>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</si>
  <si>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</si>
  <si>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</si>
  <si>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</si>
  <si>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</si>
  <si>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</si>
  <si>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</si>
  <si>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</si>
  <si>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</si>
  <si>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</si>
  <si>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</si>
  <si>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</si>
  <si>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</si>
  <si>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</si>
  <si>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</si>
  <si>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</si>
  <si>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</si>
  <si>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</si>
  <si>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</si>
  <si>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</si>
  <si>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</si>
  <si>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</si>
  <si>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</si>
  <si>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</si>
  <si>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</si>
  <si>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</si>
  <si>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</si>
  <si>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</si>
  <si>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</si>
  <si>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</si>
  <si>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</si>
  <si>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</si>
  <si>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</si>
  <si>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</si>
  <si>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</si>
  <si>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</si>
  <si>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</si>
  <si>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</si>
  <si>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</si>
  <si>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</si>
  <si>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</si>
  <si>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</si>
  <si>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</si>
  <si>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</si>
  <si>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</si>
  <si>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</si>
  <si>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</si>
  <si>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</si>
  <si>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</si>
  <si>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</si>
  <si>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</si>
  <si>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</si>
  <si>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</si>
  <si>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</si>
  <si>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</si>
  <si>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</si>
  <si>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</si>
  <si>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</si>
  <si>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</si>
  <si>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</si>
  <si>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</si>
  <si>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</si>
  <si>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</si>
  <si>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</si>
  <si>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</si>
  <si>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</si>
  <si>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</si>
  <si>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</si>
  <si>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</si>
  <si>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</si>
  <si>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</si>
  <si>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</si>
  <si>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</si>
  <si>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</si>
  <si>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</si>
  <si>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</si>
  <si>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</si>
  <si>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</si>
  <si>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</si>
  <si>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</si>
  <si>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</si>
  <si>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</si>
  <si>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</si>
  <si>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</si>
  <si>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</si>
  <si>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</si>
  <si>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</si>
  <si>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</si>
  <si>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</si>
  <si>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</si>
  <si>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</si>
  <si>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</si>
  <si>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</si>
  <si>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</si>
  <si>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</si>
  <si>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</si>
  <si>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</si>
  <si>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</si>
  <si>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</si>
  <si>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</si>
  <si>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</si>
  <si>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</si>
  <si>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</si>
  <si>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</si>
  <si>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</si>
  <si>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</si>
  <si>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</si>
  <si>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</si>
  <si>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</si>
  <si>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</si>
  <si>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</si>
  <si>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</si>
  <si>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</si>
  <si>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</si>
  <si>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</si>
  <si>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</si>
  <si>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</si>
  <si>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</si>
  <si>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</si>
  <si>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</si>
  <si>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</si>
  <si>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</si>
  <si>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</si>
  <si>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</si>
  <si>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</si>
  <si>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</si>
  <si>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</si>
  <si>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</si>
  <si>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</si>
  <si>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</si>
  <si>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</si>
  <si>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</si>
  <si>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</si>
  <si>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</si>
  <si>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</si>
  <si>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</si>
  <si>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</si>
  <si>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</si>
  <si>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</si>
  <si>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</si>
  <si>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</si>
  <si>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</si>
  <si>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</si>
  <si>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</si>
  <si>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</si>
  <si>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</si>
  <si>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</si>
  <si>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</si>
  <si>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</si>
  <si>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</si>
  <si>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</si>
  <si>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</si>
  <si>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</si>
  <si>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</si>
  <si>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</si>
  <si>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</si>
  <si>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</si>
  <si>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</si>
  <si>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</si>
  <si>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</si>
  <si>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</si>
  <si>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</si>
  <si>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</si>
  <si>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</si>
  <si>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</si>
  <si>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</si>
  <si>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</si>
  <si>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</si>
  <si>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</si>
  <si>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</si>
  <si>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</si>
  <si>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</si>
  <si>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</si>
  <si>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</si>
  <si>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</si>
  <si>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</si>
  <si>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</si>
  <si>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</si>
  <si>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</si>
  <si>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</si>
  <si>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</si>
  <si>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</si>
  <si>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</si>
  <si>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</si>
  <si>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</si>
  <si>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</si>
  <si>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</si>
  <si>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</si>
  <si>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</si>
  <si>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</si>
  <si>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</si>
  <si>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</si>
  <si>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</si>
  <si>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</si>
  <si>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</si>
  <si>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</si>
  <si>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</si>
  <si>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</si>
  <si>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</si>
  <si>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</si>
  <si>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</si>
  <si>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</si>
  <si>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</si>
  <si>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</si>
  <si>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</si>
  <si>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</si>
  <si>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</si>
  <si>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</si>
  <si>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</si>
  <si>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</si>
  <si>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</si>
  <si>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</si>
  <si>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</si>
  <si>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</si>
  <si>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</si>
  <si>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</si>
  <si>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</si>
  <si>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</si>
  <si>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</si>
  <si>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</si>
  <si>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</si>
  <si>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</si>
  <si>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</si>
  <si>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</si>
  <si>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</si>
  <si>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</si>
  <si>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</si>
  <si>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</si>
  <si>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</si>
  <si>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</si>
  <si>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</si>
  <si>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</si>
  <si>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</si>
  <si>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</si>
  <si>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</si>
  <si>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</si>
  <si>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</si>
  <si>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</si>
  <si>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</si>
  <si>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</si>
  <si>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</si>
  <si>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</si>
  <si>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</si>
  <si>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</si>
  <si>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</si>
  <si>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</si>
  <si>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</si>
  <si>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</si>
  <si>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</si>
  <si>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</si>
  <si>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</si>
  <si>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</si>
  <si>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</si>
  <si>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</si>
  <si>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</si>
  <si>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</si>
  <si>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</si>
  <si>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</si>
  <si>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</si>
  <si>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</si>
  <si>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</si>
  <si>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</si>
  <si>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</si>
  <si>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</si>
  <si>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</si>
  <si>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</si>
  <si>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</si>
  <si>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</si>
  <si>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</si>
  <si>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</si>
  <si>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</si>
  <si>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</si>
  <si>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</si>
  <si>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</si>
  <si>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</si>
  <si>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</si>
  <si>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</si>
  <si>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</si>
  <si>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</si>
  <si>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</si>
  <si>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</si>
  <si>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</si>
  <si>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</si>
  <si>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</si>
  <si>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</si>
  <si>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</si>
  <si>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</si>
  <si>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</si>
  <si>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</si>
  <si>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</si>
  <si>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</si>
  <si>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</si>
  <si>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</si>
  <si>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</si>
  <si>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</si>
  <si>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</si>
  <si>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</si>
  <si>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</si>
  <si>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</si>
  <si>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</si>
  <si>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</si>
  <si>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</si>
  <si>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</si>
  <si>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</si>
  <si>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</si>
  <si>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</si>
  <si>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</si>
  <si>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</si>
  <si>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</si>
  <si>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</si>
  <si>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</si>
  <si>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</si>
  <si>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</si>
  <si>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</si>
  <si>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</si>
  <si>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</si>
  <si>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</si>
  <si>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</si>
  <si>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</si>
  <si>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</si>
  <si>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</si>
  <si>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</si>
  <si>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</si>
  <si>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</si>
  <si>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</si>
  <si>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</si>
  <si>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</si>
  <si>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</si>
  <si>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</si>
  <si>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</si>
  <si>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</si>
  <si>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</si>
  <si>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</si>
  <si>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</si>
  <si>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</si>
  <si>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</si>
  <si>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</si>
  <si>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</si>
  <si>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</si>
  <si>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</si>
  <si>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</si>
  <si>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</si>
  <si>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</si>
  <si>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</si>
  <si>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</si>
  <si>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</si>
  <si>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</si>
  <si>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</si>
  <si>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</si>
  <si>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</si>
  <si>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</si>
  <si>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</si>
  <si>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</si>
  <si>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</si>
  <si>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</si>
  <si>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</si>
  <si>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</si>
  <si>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</si>
  <si>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</si>
  <si>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</si>
  <si>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</si>
  <si>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</si>
  <si>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</si>
  <si>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</si>
  <si>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</si>
  <si>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</si>
  <si>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</si>
  <si>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</si>
  <si>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</si>
  <si>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</si>
  <si>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</si>
  <si>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</si>
  <si>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</si>
  <si>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</si>
  <si>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</si>
  <si>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</si>
  <si>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</si>
  <si>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</si>
  <si>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</si>
  <si>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</si>
  <si>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</si>
  <si>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</si>
  <si>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</si>
  <si>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</si>
  <si>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</si>
  <si>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</si>
  <si>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</si>
  <si>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</si>
  <si>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</si>
  <si>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</si>
  <si>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</si>
  <si>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</si>
  <si>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</si>
  <si>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</si>
  <si>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</si>
  <si>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</si>
  <si>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</si>
  <si>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</si>
  <si>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</si>
  <si>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</si>
  <si>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</si>
  <si>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</si>
  <si>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</si>
  <si>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</si>
  <si>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</si>
  <si>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</si>
  <si>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</si>
  <si>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</si>
  <si>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</si>
  <si>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</si>
  <si>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</si>
  <si>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</si>
  <si>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</si>
  <si>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</si>
  <si>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</si>
  <si>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</si>
  <si>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</si>
  <si>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</si>
  <si>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</si>
  <si>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</si>
  <si>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</si>
  <si>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</si>
  <si>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</si>
  <si>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</si>
  <si>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</si>
  <si>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</si>
  <si>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</si>
  <si>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</si>
  <si>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</si>
  <si>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</si>
  <si>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</si>
  <si>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</si>
  <si>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</si>
  <si>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</si>
  <si>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</si>
  <si>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</si>
  <si>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</si>
  <si>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</si>
  <si>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</si>
  <si>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</si>
  <si>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</si>
  <si>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</si>
  <si>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</si>
  <si>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</si>
  <si>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</si>
  <si>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</si>
  <si>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</si>
  <si>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</si>
  <si>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</si>
  <si>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</si>
  <si>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</si>
  <si>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</si>
  <si>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</si>
  <si>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</si>
  <si>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</si>
  <si>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</si>
  <si>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</si>
  <si>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</si>
  <si>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</si>
  <si>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</si>
  <si>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</si>
  <si>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</si>
  <si>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</si>
  <si>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</si>
  <si>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</si>
  <si>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</si>
  <si>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</si>
  <si>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</si>
  <si>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</si>
  <si>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</si>
  <si>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</si>
  <si>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</si>
  <si>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</si>
  <si>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</si>
  <si>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</si>
  <si>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</si>
  <si>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</si>
  <si>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</si>
  <si>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</si>
  <si>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</si>
  <si>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</si>
  <si>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</si>
  <si>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</si>
  <si>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</si>
  <si>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</si>
  <si>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</si>
  <si>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</si>
  <si>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</si>
  <si>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</si>
  <si>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</si>
  <si>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</si>
  <si>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</si>
  <si>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</si>
  <si>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</si>
  <si>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</si>
  <si>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</si>
  <si>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</si>
  <si>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</si>
  <si>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</si>
  <si>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</si>
  <si>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</si>
  <si>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</si>
  <si>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</si>
  <si>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</si>
  <si>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</si>
  <si>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</si>
  <si>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</si>
  <si>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</si>
  <si>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</si>
  <si>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</si>
  <si>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</si>
  <si>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</si>
  <si>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</si>
  <si>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</si>
  <si>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</si>
  <si>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</si>
  <si>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</si>
  <si>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</si>
  <si>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</si>
  <si>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</si>
  <si>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</si>
  <si>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</si>
  <si>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</si>
  <si>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</si>
  <si>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</si>
  <si>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</si>
  <si>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</si>
  <si>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</si>
  <si>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</si>
  <si>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</si>
  <si>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</si>
  <si>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</si>
  <si>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</si>
  <si>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</si>
  <si>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</si>
  <si>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</si>
  <si>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</si>
  <si>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</si>
  <si>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</si>
  <si>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</si>
  <si>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</si>
  <si>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</si>
  <si>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</si>
  <si>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</si>
  <si>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</si>
  <si>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</si>
  <si>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</si>
  <si>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</si>
  <si>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</si>
  <si>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</si>
  <si>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</si>
  <si>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</si>
  <si>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</si>
  <si>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</si>
  <si>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</si>
  <si>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</si>
  <si>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</si>
  <si>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</si>
  <si>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</si>
  <si>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</si>
  <si>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</si>
  <si>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</si>
  <si>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</si>
  <si>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</si>
  <si>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</si>
  <si>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</si>
  <si>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</si>
  <si>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</si>
  <si>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</si>
  <si>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</si>
  <si>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</si>
  <si>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</si>
  <si>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</si>
  <si>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</si>
  <si>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</si>
  <si>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</si>
  <si>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</si>
  <si>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</si>
  <si>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</si>
  <si>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</si>
  <si>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</si>
  <si>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</si>
  <si>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</si>
  <si>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</si>
  <si>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</si>
  <si>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</si>
  <si>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</si>
  <si>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</si>
  <si>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</si>
  <si>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</si>
  <si>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</si>
  <si>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</si>
  <si>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</si>
  <si>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</si>
  <si>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</si>
  <si>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</si>
  <si>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</si>
  <si>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</si>
  <si>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</si>
  <si>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</si>
  <si>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</si>
  <si>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</si>
  <si>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</si>
  <si>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</si>
  <si>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</si>
  <si>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</si>
  <si>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</si>
  <si>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</si>
  <si>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</si>
  <si>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</si>
  <si>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</si>
  <si>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</si>
  <si>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</si>
  <si>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</si>
  <si>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</si>
  <si>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</si>
  <si>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</si>
  <si>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</si>
  <si>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</si>
  <si>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</si>
  <si>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</si>
  <si>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</si>
  <si>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</si>
  <si>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</si>
  <si>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</si>
  <si>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</si>
  <si>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</si>
  <si>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</si>
  <si>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</si>
  <si>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</si>
  <si>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</si>
  <si>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</si>
  <si>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</si>
  <si>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</si>
  <si>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</si>
  <si>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</si>
  <si>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</si>
  <si>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</si>
  <si>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</si>
  <si>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</si>
  <si>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</si>
  <si>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</si>
  <si>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</si>
  <si>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</si>
  <si>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</si>
  <si>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</si>
  <si>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</si>
  <si>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</si>
  <si>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</si>
  <si>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</si>
  <si>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</si>
  <si>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</si>
  <si>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</si>
  <si>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</si>
  <si>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</si>
  <si>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</si>
  <si>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</si>
  <si>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</si>
  <si>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</si>
  <si>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</si>
  <si>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</si>
  <si>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</si>
  <si>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</si>
  <si>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</si>
  <si>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</si>
  <si>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</si>
  <si>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</si>
  <si>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</si>
  <si>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</si>
  <si>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</si>
  <si>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</si>
  <si>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</si>
  <si>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</si>
  <si>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</si>
  <si>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</si>
  <si>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</si>
  <si>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</si>
  <si>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</si>
  <si>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</si>
  <si>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</si>
  <si>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</si>
  <si>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</si>
  <si>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</si>
  <si>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</si>
  <si>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</si>
  <si>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</si>
  <si>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</si>
  <si>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</si>
  <si>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</si>
  <si>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</si>
  <si>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</si>
  <si>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</si>
  <si>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</si>
  <si>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</si>
  <si>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</si>
  <si>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</si>
  <si>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</si>
  <si>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</si>
  <si>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</si>
  <si>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</si>
  <si>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</si>
  <si>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</si>
  <si>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</si>
  <si>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</si>
  <si>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</si>
  <si>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</si>
  <si>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</si>
  <si>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</si>
  <si>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</si>
  <si>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</si>
  <si>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</si>
  <si>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</si>
  <si>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</si>
  <si>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</si>
  <si>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</si>
  <si>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</si>
  <si>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</si>
  <si>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</si>
  <si>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</si>
  <si>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</si>
  <si>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</si>
  <si>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</si>
  <si>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</si>
  <si>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</si>
  <si>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</si>
  <si>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</si>
  <si>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</si>
  <si>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</si>
  <si>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</si>
  <si>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</si>
  <si>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</si>
  <si>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</si>
  <si>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</si>
  <si>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</si>
  <si>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</si>
  <si>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</si>
  <si>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</si>
  <si>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</si>
  <si>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</si>
  <si>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</si>
  <si>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</si>
  <si>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</si>
  <si>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</si>
  <si>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</si>
  <si>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</si>
  <si>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</si>
  <si>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</si>
  <si>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</si>
  <si>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</si>
  <si>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</si>
  <si>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</si>
  <si>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</si>
  <si>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</si>
  <si>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</si>
  <si>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</si>
  <si>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</si>
  <si>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</si>
  <si>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</si>
  <si>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</si>
  <si>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</si>
  <si>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</si>
  <si>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</si>
  <si>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</si>
  <si>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</si>
  <si>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</si>
  <si>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</si>
  <si>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</si>
  <si>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</si>
  <si>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</si>
  <si>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</si>
  <si>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</si>
  <si>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</si>
  <si>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</si>
  <si>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</si>
  <si>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</si>
  <si>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</si>
  <si>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</si>
  <si>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</si>
  <si>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</si>
  <si>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</si>
  <si>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</si>
  <si>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</si>
  <si>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</si>
  <si>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</si>
  <si>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</si>
  <si>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</si>
  <si>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</si>
  <si>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</si>
  <si>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</si>
  <si>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</si>
  <si>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</si>
  <si>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</si>
  <si>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</si>
  <si>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</si>
  <si>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</si>
  <si>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</si>
  <si>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</si>
  <si>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</si>
  <si>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</si>
  <si>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</si>
  <si>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</si>
  <si>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</si>
  <si>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</si>
  <si>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</si>
  <si>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</si>
  <si>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</si>
  <si>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</si>
  <si>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</si>
  <si>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</si>
  <si>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</si>
  <si>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</si>
  <si>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</si>
  <si>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</si>
  <si>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</si>
  <si>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</si>
  <si>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</si>
  <si>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</si>
  <si>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</si>
  <si>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</si>
  <si>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</si>
  <si>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</si>
  <si>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</si>
  <si>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</si>
  <si>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</si>
  <si>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</si>
  <si>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</si>
  <si>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</si>
  <si>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</si>
  <si>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</si>
  <si>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</si>
  <si>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</si>
  <si>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</si>
  <si>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</si>
  <si>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</si>
  <si>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</si>
  <si>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</si>
  <si>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</si>
  <si>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</si>
  <si>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</si>
  <si>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</si>
  <si>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</si>
  <si>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</si>
  <si>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</si>
  <si>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</si>
  <si>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</si>
  <si>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</si>
  <si>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</si>
  <si>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</si>
  <si>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</si>
  <si>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</si>
  <si>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</si>
  <si>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</si>
  <si>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</si>
  <si>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</si>
  <si>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</si>
  <si>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</si>
  <si>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</si>
  <si>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</si>
  <si>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</si>
  <si>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</si>
  <si>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</si>
  <si>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</si>
  <si>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</si>
  <si>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</si>
  <si>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</si>
  <si>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</si>
  <si>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</si>
  <si>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</si>
  <si>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</si>
  <si>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</si>
  <si>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</si>
  <si>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</si>
  <si>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</si>
  <si>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</si>
  <si>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</si>
  <si>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</si>
  <si>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</si>
  <si>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</si>
  <si>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</si>
  <si>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</si>
  <si>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</si>
  <si>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</si>
  <si>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</si>
  <si>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</si>
  <si>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</si>
  <si>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</si>
  <si>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</si>
  <si>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</si>
  <si>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</si>
  <si>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</si>
  <si>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</si>
  <si>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</si>
  <si>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</si>
  <si>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</si>
  <si>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</si>
  <si>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</si>
  <si>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</si>
  <si>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</si>
  <si>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</si>
  <si>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</si>
  <si>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</si>
  <si>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</si>
  <si>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</si>
  <si>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</si>
  <si>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</si>
  <si>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</si>
  <si>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</si>
  <si>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</si>
  <si>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</si>
  <si>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</si>
  <si>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</si>
  <si>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</si>
  <si>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</si>
  <si>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</si>
  <si>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</si>
  <si>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</si>
  <si>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</si>
  <si>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</si>
  <si>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</si>
  <si>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</si>
  <si>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</si>
  <si>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</si>
  <si>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</si>
  <si>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</si>
  <si>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</si>
  <si>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</si>
  <si>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</si>
  <si>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</si>
  <si>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</si>
  <si>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</si>
  <si>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</si>
  <si>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</si>
  <si>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</si>
  <si>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</si>
  <si>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</si>
  <si>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</si>
  <si>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</si>
  <si>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</si>
  <si>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</si>
  <si>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</si>
  <si>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</si>
  <si>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</si>
  <si>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</si>
  <si>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</si>
  <si>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</si>
  <si>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</si>
  <si>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</si>
  <si>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</si>
  <si>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</si>
  <si>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</si>
  <si>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</si>
  <si>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</si>
  <si>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</si>
  <si>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</si>
  <si>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</si>
  <si>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</si>
  <si>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</si>
  <si>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</si>
  <si>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</si>
  <si>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</si>
  <si>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</si>
  <si>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</si>
  <si>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</si>
  <si>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</si>
  <si>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</si>
  <si>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</si>
  <si>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</si>
  <si>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</si>
  <si>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</si>
  <si>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</si>
  <si>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</si>
  <si>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</si>
  <si>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</si>
  <si>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</si>
  <si>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</si>
  <si>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</si>
  <si>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</si>
  <si>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</si>
  <si>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</si>
  <si>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</si>
  <si>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</si>
  <si>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</si>
  <si>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</si>
  <si>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</si>
  <si>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</si>
  <si>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</si>
  <si>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</si>
  <si>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</si>
  <si>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</si>
  <si>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</si>
  <si>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</si>
  <si>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</si>
  <si>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</si>
  <si>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</si>
  <si>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</si>
  <si>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</si>
  <si>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</si>
  <si>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</si>
  <si>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</si>
  <si>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</si>
  <si>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</si>
  <si>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</si>
  <si>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</si>
  <si>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</si>
  <si>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</si>
  <si>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</si>
  <si>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</si>
  <si>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</si>
  <si>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</si>
  <si>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</si>
  <si>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</si>
  <si>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</si>
  <si>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</si>
  <si>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</si>
  <si>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</si>
  <si>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</si>
  <si>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</si>
  <si>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</si>
  <si>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</si>
  <si>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</si>
  <si>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</si>
  <si>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</si>
  <si>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</si>
  <si>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</si>
  <si>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</si>
  <si>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</si>
  <si>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</si>
  <si>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</si>
  <si>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</si>
  <si>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</si>
  <si>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</si>
  <si>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</si>
  <si>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</si>
  <si>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</si>
  <si>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</si>
  <si>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</si>
  <si>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</si>
  <si>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</si>
  <si>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</si>
  <si>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</si>
  <si>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</si>
  <si>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</si>
  <si>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</si>
  <si>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</si>
  <si>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</si>
  <si>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</si>
  <si>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</si>
  <si>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</si>
  <si>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</si>
  <si>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</si>
  <si>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</si>
  <si>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</si>
  <si>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</si>
  <si>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</si>
  <si>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</si>
  <si>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</si>
  <si>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</si>
  <si>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</si>
  <si>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</si>
  <si>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</si>
  <si>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</si>
  <si>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</si>
  <si>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</si>
  <si>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</si>
  <si>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</si>
  <si>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</si>
  <si>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</si>
  <si>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</si>
  <si>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</si>
  <si>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</si>
  <si>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</si>
  <si>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</si>
  <si>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</si>
  <si>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</si>
  <si>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</si>
  <si>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</si>
  <si>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</si>
  <si>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</si>
  <si>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</si>
  <si>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</si>
  <si>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</si>
  <si>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</si>
  <si>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</si>
  <si>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</si>
  <si>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</si>
  <si>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</si>
  <si>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</si>
  <si>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</si>
  <si>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</si>
  <si>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</si>
  <si>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</si>
  <si>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</si>
  <si>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</si>
  <si>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</si>
  <si>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</si>
  <si>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</si>
  <si>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</si>
  <si>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</si>
  <si>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</si>
  <si>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</si>
  <si>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</si>
  <si>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</si>
  <si>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</si>
  <si>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</si>
  <si>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</si>
  <si>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</si>
  <si>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</si>
  <si>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</si>
  <si>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</si>
  <si>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</si>
  <si>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</si>
  <si>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</si>
  <si>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</si>
  <si>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</si>
  <si>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</si>
  <si>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</si>
  <si>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</si>
  <si>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</si>
  <si>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</si>
  <si>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</si>
  <si>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</si>
  <si>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</si>
  <si>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</si>
  <si>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</si>
  <si>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</si>
  <si>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</si>
  <si>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</si>
  <si>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</si>
  <si>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</si>
  <si>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</si>
  <si>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</si>
  <si>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</si>
  <si>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</si>
  <si>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</si>
  <si>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</si>
  <si>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</si>
  <si>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</si>
  <si>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</si>
  <si>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</si>
  <si>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</si>
  <si>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</si>
  <si>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</si>
  <si>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</si>
  <si>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</si>
  <si>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</si>
  <si>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</si>
  <si>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</si>
  <si>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</si>
  <si>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</si>
  <si>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</si>
  <si>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</si>
  <si>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</si>
  <si>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</si>
  <si>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</si>
  <si>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</si>
  <si>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</si>
  <si>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</si>
  <si>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</si>
  <si>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</si>
  <si>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</si>
  <si>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</si>
  <si>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</si>
  <si>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</si>
  <si>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</si>
  <si>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</si>
  <si>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</si>
  <si>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</si>
  <si>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</si>
  <si>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</si>
  <si>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</si>
  <si>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</si>
  <si>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</si>
  <si>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</si>
  <si>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</si>
  <si>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</si>
  <si>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</si>
  <si>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</si>
  <si>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</si>
  <si>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</si>
  <si>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</si>
  <si>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</si>
  <si>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</si>
  <si>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</si>
  <si>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</si>
  <si>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</si>
  <si>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</si>
  <si>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</si>
  <si>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</si>
  <si>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</si>
  <si>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</si>
  <si>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</si>
  <si>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</si>
  <si>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</si>
  <si>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</si>
  <si>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</si>
  <si>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</si>
  <si>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</si>
  <si>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</si>
  <si>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</si>
  <si>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</si>
  <si>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</si>
  <si>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</si>
  <si>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</si>
  <si>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</si>
  <si>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</si>
  <si>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</si>
  <si>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</si>
  <si>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</si>
  <si>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</si>
  <si>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</si>
  <si>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</si>
  <si>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</si>
  <si>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</si>
  <si>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</si>
  <si>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</si>
  <si>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</si>
  <si>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</si>
  <si>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</si>
  <si>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</si>
  <si>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</si>
  <si>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</si>
  <si>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</si>
  <si>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</si>
  <si>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</si>
  <si>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</si>
  <si>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</si>
  <si>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</si>
  <si>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</si>
  <si>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</si>
  <si>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</si>
  <si>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</si>
  <si>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</si>
  <si>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</si>
  <si>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</si>
  <si>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</si>
  <si>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</si>
  <si>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</si>
  <si>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</si>
  <si>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</si>
  <si>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</si>
  <si>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</si>
  <si>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</si>
  <si>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</si>
  <si>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</si>
  <si>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</si>
  <si>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</si>
  <si>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</si>
  <si>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</si>
  <si>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</si>
  <si>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</si>
  <si>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</si>
  <si>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</si>
  <si>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</si>
  <si>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</si>
  <si>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</si>
  <si>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</si>
  <si>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</si>
  <si>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</si>
  <si>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</si>
  <si>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</si>
  <si>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</si>
  <si>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</si>
  <si>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</si>
  <si>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</si>
  <si>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</si>
  <si>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</si>
  <si>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</si>
  <si>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</si>
  <si>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</si>
  <si>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</si>
  <si>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</si>
  <si>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</si>
  <si>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</si>
  <si>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</si>
  <si>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</si>
  <si>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</si>
  <si>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</si>
  <si>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</si>
  <si>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</si>
  <si>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</si>
  <si>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</si>
  <si>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</si>
  <si>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</si>
  <si>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</si>
  <si>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</si>
  <si>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</si>
  <si>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</si>
  <si>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</si>
  <si>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</si>
  <si>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</si>
  <si>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</si>
  <si>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</si>
  <si>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</si>
  <si>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</si>
  <si>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</si>
  <si>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</si>
  <si>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</si>
  <si>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</si>
  <si>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</si>
  <si>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</si>
  <si>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</si>
  <si>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</si>
  <si>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</si>
  <si>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</si>
  <si>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</si>
  <si>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</si>
  <si>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</si>
  <si>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</si>
  <si>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</si>
  <si>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</si>
  <si>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</si>
  <si>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</si>
  <si>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</si>
  <si>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</si>
  <si>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</si>
  <si>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</si>
  <si>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</si>
  <si>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</si>
  <si>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</si>
  <si>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</si>
  <si>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</si>
  <si>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</si>
  <si>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</si>
  <si>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</si>
  <si>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</si>
  <si>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</si>
  <si>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</si>
  <si>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</si>
  <si>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</si>
  <si>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</si>
  <si>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</si>
  <si>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</si>
  <si>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</si>
  <si>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</si>
  <si>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</si>
  <si>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</si>
  <si>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</si>
  <si>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</si>
  <si>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</si>
  <si>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</si>
  <si>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</si>
  <si>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</si>
  <si>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</si>
  <si>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</si>
  <si>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</si>
  <si>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</si>
  <si>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</si>
  <si>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</si>
  <si>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</si>
  <si>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</si>
  <si>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</si>
  <si>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</si>
  <si>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</si>
  <si>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</si>
  <si>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</si>
  <si>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</si>
  <si>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</si>
  <si>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</si>
  <si>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</si>
  <si>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</si>
  <si>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</si>
  <si>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</si>
  <si>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</si>
  <si>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</si>
  <si>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</si>
  <si>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</si>
  <si>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</si>
  <si>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</si>
  <si>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</si>
  <si>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</si>
  <si>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</si>
  <si>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</si>
  <si>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</si>
  <si>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</si>
  <si>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</si>
  <si>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</si>
  <si>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</si>
  <si>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</si>
  <si>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</si>
  <si>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</si>
  <si>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</si>
  <si>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</si>
  <si>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</si>
  <si>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</si>
  <si>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</si>
  <si>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</si>
  <si>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</si>
  <si>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</si>
  <si>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</si>
  <si>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</si>
  <si>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</si>
  <si>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</si>
  <si>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</si>
  <si>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</si>
  <si>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</si>
  <si>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</si>
  <si>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</si>
  <si>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</si>
  <si>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</si>
  <si>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</si>
  <si>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</si>
  <si>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</si>
  <si>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</si>
  <si>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</si>
  <si>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</si>
  <si>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</si>
  <si>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</si>
  <si>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</si>
  <si>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</si>
  <si>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</si>
  <si>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</si>
  <si>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</si>
  <si>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</si>
  <si>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</si>
  <si>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</si>
  <si>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</si>
  <si>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</si>
  <si>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</si>
  <si>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</si>
  <si>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</si>
  <si>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</si>
  <si>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</si>
  <si>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</si>
  <si>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</si>
  <si>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</si>
  <si>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</si>
  <si>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</si>
  <si>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</si>
  <si>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</si>
  <si>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</si>
  <si>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</si>
  <si>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</si>
  <si>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</si>
  <si>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</si>
  <si>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</si>
  <si>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</si>
  <si>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</si>
  <si>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</si>
  <si>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</si>
  <si>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</si>
  <si>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</si>
  <si>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</si>
  <si>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</si>
  <si>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</si>
  <si>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</si>
  <si>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</si>
  <si>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</si>
  <si>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</si>
  <si>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</si>
  <si>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</si>
  <si>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</si>
  <si>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</si>
  <si>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</si>
  <si>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</si>
  <si>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</si>
  <si>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</si>
  <si>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</si>
  <si>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</si>
  <si>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</si>
  <si>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</si>
  <si>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</si>
  <si>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</si>
  <si>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</si>
  <si>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</si>
  <si>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</si>
  <si>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</si>
  <si>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</si>
  <si>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</si>
  <si>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</si>
  <si>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</si>
  <si>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</si>
  <si>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</si>
  <si>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</si>
  <si>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</si>
  <si>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</si>
  <si>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</si>
  <si>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</si>
  <si>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</si>
  <si>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</si>
  <si>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</si>
  <si>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</si>
  <si>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</si>
  <si>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</si>
  <si>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</si>
  <si>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</si>
  <si>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</si>
  <si>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</si>
  <si>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</si>
  <si>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</si>
  <si>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</si>
  <si>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</si>
  <si>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</si>
  <si>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</si>
  <si>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</si>
  <si>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</si>
  <si>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</si>
  <si>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</si>
  <si>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</si>
  <si>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</si>
  <si>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</si>
  <si>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</si>
  <si>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</si>
  <si>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</si>
  <si>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</si>
  <si>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</si>
  <si>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</si>
  <si>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</si>
  <si>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</si>
  <si>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</si>
  <si>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</si>
  <si>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</si>
  <si>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</si>
  <si>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</si>
  <si>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</si>
  <si>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</si>
  <si>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</si>
  <si>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</si>
  <si>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</si>
  <si>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</si>
  <si>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</si>
  <si>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</si>
  <si>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</si>
  <si>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</si>
  <si>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</si>
  <si>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</si>
  <si>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</si>
  <si>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</si>
  <si>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</si>
  <si>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</si>
  <si>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</si>
  <si>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</si>
  <si>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</si>
  <si>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</si>
  <si>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</si>
  <si>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</si>
  <si>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</si>
  <si>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</si>
  <si>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</si>
  <si>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</si>
  <si>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</si>
  <si>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</si>
  <si>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</si>
  <si>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</si>
  <si>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</si>
  <si>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</si>
  <si>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</si>
  <si>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</si>
  <si>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</si>
  <si>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</si>
  <si>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</si>
  <si>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</si>
  <si>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</si>
  <si>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</si>
  <si>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</si>
  <si>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</si>
  <si>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</si>
  <si>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</si>
  <si>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</si>
  <si>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</si>
  <si>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</si>
  <si>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</si>
  <si>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</si>
  <si>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</si>
  <si>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</si>
  <si>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</si>
  <si>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</si>
  <si>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</si>
  <si>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</si>
  <si>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</si>
  <si>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</si>
  <si>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</si>
  <si>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</si>
  <si>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</si>
  <si>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</si>
  <si>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</si>
  <si>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</si>
  <si>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</si>
  <si>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</si>
  <si>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</si>
  <si>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</si>
  <si>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</si>
  <si>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</si>
  <si>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</si>
  <si>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</si>
  <si>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</si>
  <si>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</si>
  <si>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</si>
  <si>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</si>
  <si>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</si>
  <si>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</si>
  <si>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</si>
  <si>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</si>
  <si>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</si>
  <si>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</si>
  <si>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</si>
  <si>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</si>
  <si>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</si>
  <si>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</si>
  <si>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</si>
  <si>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</si>
  <si>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</si>
  <si>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</si>
  <si>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</si>
  <si>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</si>
  <si>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</si>
  <si>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</si>
  <si>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</si>
  <si>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</si>
  <si>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</si>
  <si>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</si>
  <si>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</si>
  <si>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</si>
  <si>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</si>
  <si>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</si>
  <si>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</si>
  <si>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</si>
  <si>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</si>
  <si>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</si>
  <si>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</si>
  <si>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</si>
  <si>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</si>
  <si>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</si>
  <si>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</si>
  <si>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</si>
  <si>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</si>
  <si>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</si>
  <si>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</si>
  <si>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</si>
  <si>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</si>
  <si>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</si>
  <si>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</si>
  <si>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</si>
  <si>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</si>
  <si>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</si>
  <si>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</si>
  <si>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</si>
  <si>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</si>
  <si>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</si>
  <si>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</si>
  <si>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</si>
  <si>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</si>
  <si>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</si>
  <si>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</si>
  <si>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</si>
  <si>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</si>
  <si>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</si>
  <si>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</si>
  <si>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</si>
  <si>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</si>
  <si>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</si>
  <si>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</si>
  <si>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</si>
  <si>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</si>
  <si>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</si>
  <si>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</si>
  <si>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</si>
  <si>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</si>
  <si>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</si>
  <si>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</si>
  <si>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</si>
  <si>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</si>
  <si>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</si>
  <si>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</si>
  <si>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</si>
  <si>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</si>
  <si>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</si>
  <si>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</si>
  <si>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</si>
  <si>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</si>
  <si>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</si>
  <si>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</si>
  <si>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</si>
  <si>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</si>
  <si>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</si>
  <si>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</si>
  <si>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</si>
  <si>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</si>
  <si>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</si>
  <si>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</si>
  <si>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</si>
  <si>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</si>
  <si>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</si>
  <si>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</si>
  <si>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</si>
  <si>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</si>
  <si>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</si>
  <si>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</si>
  <si>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</si>
  <si>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</si>
  <si>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</si>
  <si>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</si>
  <si>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</si>
  <si>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</si>
  <si>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</si>
  <si>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</si>
  <si>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</si>
  <si>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</si>
  <si>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</si>
  <si>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</si>
  <si>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</si>
  <si>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</si>
  <si>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</si>
  <si>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</si>
  <si>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</si>
  <si>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</si>
  <si>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</si>
  <si>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</si>
  <si>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</si>
  <si>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</si>
  <si>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</si>
  <si>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</si>
  <si>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</si>
  <si>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</si>
  <si>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</si>
  <si>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</si>
  <si>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</si>
  <si>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</si>
  <si>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</si>
  <si>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</si>
  <si>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</si>
  <si>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</si>
  <si>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</si>
  <si>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</si>
  <si>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</si>
  <si>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</si>
  <si>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</si>
  <si>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</si>
  <si>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</si>
  <si>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</si>
  <si>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</si>
  <si>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</si>
  <si>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</si>
  <si>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</si>
  <si>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</si>
  <si>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</si>
  <si>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</si>
  <si>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</si>
  <si>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</si>
  <si>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</si>
  <si>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</si>
  <si>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</si>
  <si>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</si>
  <si>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</si>
  <si>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</si>
  <si>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</si>
  <si>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</si>
  <si>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</si>
  <si>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</si>
  <si>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</si>
  <si>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</si>
  <si>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</si>
  <si>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</si>
  <si>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</si>
  <si>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</si>
  <si>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</si>
  <si>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</si>
  <si>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</si>
  <si>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</si>
  <si>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</si>
  <si>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</si>
  <si>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</si>
  <si>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</si>
  <si>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</si>
  <si>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</si>
  <si>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</si>
  <si>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</si>
  <si>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</si>
  <si>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</si>
  <si>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</si>
  <si>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</si>
  <si>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</si>
  <si>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</si>
  <si>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</si>
  <si>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</si>
  <si>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</si>
  <si>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</si>
  <si>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</si>
  <si>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</si>
  <si>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</si>
  <si>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</si>
  <si>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</si>
  <si>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</si>
  <si>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</si>
  <si>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</si>
  <si>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</si>
  <si>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</si>
  <si>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</si>
  <si>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</si>
  <si>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</si>
  <si>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</si>
  <si>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</si>
  <si>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</si>
  <si>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</si>
  <si>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</si>
  <si>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</si>
  <si>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</si>
  <si>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</si>
  <si>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</si>
  <si>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</si>
  <si>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</si>
  <si>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</si>
  <si>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</si>
  <si>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</si>
  <si>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</si>
  <si>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</si>
  <si>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</si>
  <si>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</si>
  <si>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</si>
  <si>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</si>
  <si>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</si>
  <si>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</si>
  <si>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</si>
  <si>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</si>
  <si>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</si>
  <si>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</si>
  <si>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</si>
  <si>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</si>
  <si>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</si>
  <si>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</si>
  <si>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</si>
  <si>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</si>
  <si>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</si>
  <si>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</si>
  <si>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</si>
  <si>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</si>
  <si>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</si>
  <si>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</si>
  <si>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</si>
  <si>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</si>
  <si>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</si>
  <si>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</si>
  <si>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</si>
  <si>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</si>
  <si>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</si>
  <si>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</si>
  <si>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</si>
  <si>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</si>
  <si>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</si>
  <si>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</si>
  <si>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</si>
  <si>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</si>
  <si>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</si>
  <si>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</si>
  <si>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</si>
  <si>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</si>
  <si>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</si>
  <si>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</si>
  <si>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</si>
  <si>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</si>
  <si>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</si>
  <si>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</si>
  <si>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</si>
  <si>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</si>
  <si>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</si>
  <si>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</si>
  <si>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</si>
  <si>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</si>
  <si>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</si>
  <si>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</si>
  <si>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</si>
  <si>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</si>
  <si>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</si>
  <si>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</si>
  <si>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</si>
  <si>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</si>
  <si>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</si>
  <si>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</si>
  <si>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</si>
  <si>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</si>
  <si>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</si>
  <si>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</si>
  <si>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</si>
  <si>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</si>
  <si>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</si>
  <si>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</si>
  <si>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</si>
  <si>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</si>
  <si>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</si>
  <si>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</si>
  <si>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</si>
  <si>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</si>
  <si>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</si>
  <si>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</si>
  <si>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</si>
  <si>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</si>
  <si>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</si>
  <si>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</si>
  <si>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</si>
  <si>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</si>
  <si>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</si>
  <si>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</si>
  <si>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</si>
  <si>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</si>
  <si>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</si>
  <si>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</si>
  <si>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</si>
  <si>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</si>
  <si>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</si>
  <si>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</si>
  <si>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</si>
  <si>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</si>
  <si>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</si>
  <si>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</si>
  <si>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</si>
  <si>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</si>
  <si>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</si>
  <si>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</si>
  <si>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</si>
  <si>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</si>
  <si>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</si>
  <si>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</si>
  <si>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</si>
  <si>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</si>
  <si>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</si>
  <si>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</si>
  <si>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</si>
  <si>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</si>
  <si>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</si>
  <si>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</si>
  <si>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</si>
  <si>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</si>
  <si>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</si>
  <si>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</si>
  <si>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</si>
  <si>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</si>
  <si>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</si>
  <si>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</si>
  <si>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</si>
  <si>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</si>
  <si>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</si>
  <si>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</si>
  <si>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</si>
  <si>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</si>
  <si>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</si>
  <si>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</si>
  <si>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</si>
  <si>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</si>
  <si>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</si>
  <si>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</si>
  <si>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</si>
  <si>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</si>
  <si>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</si>
  <si>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</si>
  <si>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</si>
  <si>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</si>
  <si>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</si>
  <si>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</si>
  <si>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</si>
  <si>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</si>
  <si>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</si>
  <si>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</si>
  <si>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</si>
  <si>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</si>
  <si>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</si>
  <si>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</si>
  <si>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</si>
  <si>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</si>
  <si>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</si>
  <si>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</si>
  <si>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</si>
  <si>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</si>
  <si>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</si>
  <si>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</si>
  <si>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</si>
  <si>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</si>
  <si>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</si>
  <si>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</si>
  <si>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</si>
  <si>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</si>
  <si>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</si>
  <si>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</si>
  <si>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</si>
  <si>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</si>
  <si>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</si>
  <si>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</si>
  <si>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</si>
  <si>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</si>
  <si>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</si>
  <si>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</si>
  <si>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</si>
  <si>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</si>
  <si>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</si>
  <si>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</si>
  <si>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</si>
  <si>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</si>
  <si>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</si>
  <si>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</si>
  <si>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</si>
  <si>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</si>
  <si>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</si>
  <si>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</si>
  <si>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</si>
  <si>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</si>
  <si>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</si>
  <si>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</si>
  <si>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</si>
  <si>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</si>
  <si>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</si>
  <si>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</si>
  <si>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</si>
  <si>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</si>
  <si>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</si>
  <si>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</si>
  <si>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</si>
  <si>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</si>
  <si>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</si>
  <si>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</si>
  <si>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</si>
  <si>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</si>
  <si>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</si>
  <si>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</si>
  <si>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</si>
  <si>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</si>
  <si>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</si>
  <si>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</si>
  <si>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</si>
  <si>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</si>
  <si>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</si>
  <si>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</si>
  <si>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</si>
  <si>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</si>
  <si>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</si>
  <si>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</si>
  <si>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</si>
  <si>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</si>
  <si>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</si>
  <si>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</si>
  <si>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</si>
  <si>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</si>
  <si>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</si>
  <si>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</si>
  <si>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</si>
  <si>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</si>
  <si>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</si>
  <si>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</si>
  <si>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</si>
  <si>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</si>
  <si>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</si>
  <si>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</si>
  <si>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</si>
  <si>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</si>
  <si>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</si>
  <si>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</si>
  <si>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</si>
  <si>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</si>
  <si>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</si>
  <si>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</si>
  <si>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</si>
  <si>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</si>
  <si>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</si>
  <si>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</si>
  <si>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</si>
  <si>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</si>
  <si>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</si>
  <si>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</si>
  <si>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</si>
  <si>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</si>
  <si>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</si>
  <si>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</si>
  <si>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</si>
  <si>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</si>
  <si>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</si>
  <si>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</si>
  <si>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</si>
  <si>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</si>
  <si>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</si>
  <si>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</si>
  <si>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</si>
  <si>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</si>
  <si>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</si>
  <si>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</si>
  <si>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</si>
  <si>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</si>
  <si>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</si>
  <si>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</si>
  <si>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</si>
  <si>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</si>
  <si>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</si>
  <si>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</si>
  <si>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</si>
  <si>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</si>
  <si>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</si>
  <si>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</si>
  <si>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</si>
  <si>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</si>
  <si>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</si>
  <si>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</si>
  <si>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</si>
  <si>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</si>
  <si>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</si>
  <si>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</si>
  <si>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</si>
  <si>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</si>
  <si>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</si>
  <si>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</si>
  <si>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</si>
  <si>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</si>
  <si>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</si>
  <si>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</si>
  <si>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</si>
  <si>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</si>
  <si>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</si>
  <si>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</si>
  <si>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</si>
  <si>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</si>
  <si>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</si>
  <si>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</si>
  <si>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</si>
  <si>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</si>
  <si>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</si>
  <si>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</si>
  <si>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</si>
  <si>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</si>
  <si>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</si>
  <si>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</si>
  <si>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</si>
  <si>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</si>
  <si>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</si>
  <si>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</si>
  <si>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</si>
  <si>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</si>
  <si>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</si>
  <si>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</si>
  <si>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</si>
  <si>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</si>
  <si>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</si>
  <si>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</si>
  <si>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</si>
  <si>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</si>
  <si>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</si>
  <si>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</si>
  <si>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</si>
  <si>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</si>
  <si>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</si>
  <si>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</si>
  <si>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</si>
  <si>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</si>
  <si>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</si>
  <si>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</si>
  <si>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</si>
  <si>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</si>
  <si>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</si>
  <si>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</si>
  <si>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</si>
  <si>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</si>
  <si>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</si>
  <si>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</si>
  <si>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</si>
  <si>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</si>
  <si>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</si>
  <si>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</si>
  <si>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</si>
  <si>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</si>
  <si>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</si>
  <si>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</si>
  <si>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</si>
  <si>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</si>
  <si>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</si>
  <si>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</si>
  <si>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</si>
  <si>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</si>
  <si>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</si>
  <si>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</si>
  <si>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</si>
  <si>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</si>
  <si>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</si>
  <si>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</si>
  <si>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</si>
  <si>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</si>
  <si>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</si>
  <si>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</si>
  <si>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</si>
  <si>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</si>
  <si>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</si>
  <si>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</si>
  <si>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</si>
  <si>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</si>
  <si>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</si>
  <si>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</si>
  <si>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</si>
  <si>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</si>
  <si>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</si>
  <si>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</si>
  <si>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</si>
  <si>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</si>
  <si>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</si>
  <si>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</si>
  <si>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</si>
  <si>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</si>
  <si>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</si>
  <si>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</si>
  <si>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</si>
  <si>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</si>
  <si>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</si>
  <si>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</si>
  <si>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</si>
  <si>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</si>
  <si>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</si>
  <si>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</si>
  <si>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</si>
  <si>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</si>
  <si>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</si>
  <si>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</si>
  <si>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</si>
  <si>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</si>
  <si>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</si>
  <si>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</si>
  <si>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</si>
  <si>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</si>
  <si>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</si>
  <si>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</si>
  <si>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</si>
  <si>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</si>
  <si>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</si>
  <si>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</si>
  <si>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</si>
  <si>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</si>
  <si>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</si>
  <si>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</si>
  <si>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</si>
  <si>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</si>
  <si>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</si>
  <si>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</si>
  <si>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</si>
  <si>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</si>
  <si>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</si>
  <si>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</si>
  <si>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</si>
  <si>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</si>
  <si>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</si>
  <si>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</si>
  <si>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</si>
  <si>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</si>
  <si>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</si>
  <si>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</si>
  <si>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</si>
  <si>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</si>
  <si>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</si>
  <si>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</si>
  <si>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</si>
  <si>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</si>
  <si>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</si>
  <si>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</si>
  <si>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</si>
  <si>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</si>
  <si>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</si>
  <si>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</si>
  <si>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</si>
  <si>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</si>
  <si>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</si>
  <si>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</si>
  <si>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</si>
  <si>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</si>
  <si>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</si>
  <si>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</si>
  <si>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</si>
  <si>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</si>
  <si>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</si>
  <si>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</si>
  <si>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</si>
  <si>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</si>
  <si>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</si>
  <si>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</si>
  <si>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</si>
  <si>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</si>
  <si>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</si>
  <si>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</si>
  <si>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</si>
  <si>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</si>
  <si>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</si>
  <si>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</si>
  <si>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</si>
  <si>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</si>
  <si>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</si>
  <si>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</si>
  <si>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</si>
  <si>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</si>
  <si>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</si>
  <si>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</si>
  <si>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</si>
  <si>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</si>
  <si>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</si>
  <si>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</si>
  <si>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</si>
  <si>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</si>
  <si>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</si>
  <si>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</si>
  <si>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</si>
  <si>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</si>
  <si>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</si>
  <si>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</si>
  <si>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</si>
  <si>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</si>
  <si>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</si>
  <si>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</si>
  <si>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</si>
  <si>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</si>
  <si>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</si>
  <si>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</si>
  <si>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</si>
  <si>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</si>
  <si>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</si>
  <si>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</si>
  <si>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</si>
  <si>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</si>
  <si>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</si>
  <si>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</si>
  <si>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</si>
  <si>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</si>
  <si>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</si>
  <si>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</si>
  <si>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</si>
  <si>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</si>
  <si>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</si>
  <si>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</si>
  <si>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</si>
  <si>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</si>
  <si>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</si>
  <si>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</si>
  <si>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</si>
  <si>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</si>
  <si>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</si>
  <si>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</si>
  <si>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</si>
  <si>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</si>
  <si>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</si>
  <si>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</si>
  <si>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</si>
  <si>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</si>
  <si>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</si>
  <si>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</si>
  <si>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</si>
  <si>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</si>
  <si>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</si>
  <si>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</si>
  <si>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</si>
  <si>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</si>
  <si>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</si>
  <si>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</si>
  <si>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</si>
  <si>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</si>
  <si>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</si>
  <si>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</si>
  <si>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</si>
  <si>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</si>
  <si>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</si>
  <si>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</si>
  <si>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</si>
  <si>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</si>
  <si>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</si>
  <si>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</si>
  <si>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</si>
  <si>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</si>
  <si>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</si>
  <si>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</si>
  <si>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</si>
  <si>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</si>
  <si>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</si>
  <si>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</si>
  <si>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</si>
  <si>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</si>
  <si>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</si>
  <si>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</si>
  <si>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</si>
  <si>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</si>
  <si>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</si>
  <si>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</si>
  <si>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</si>
  <si>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</si>
  <si>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</si>
  <si>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</si>
  <si>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</si>
  <si>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</si>
  <si>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</si>
  <si>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</si>
  <si>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</si>
  <si>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</si>
  <si>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</si>
  <si>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</si>
  <si>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</si>
  <si>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</si>
  <si>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</si>
  <si>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</si>
  <si>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</si>
  <si>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</si>
  <si>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</si>
  <si>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</si>
  <si>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</si>
  <si>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</si>
  <si>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</si>
  <si>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</si>
  <si>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</si>
  <si>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</si>
  <si>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</si>
  <si>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</si>
  <si>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</si>
  <si>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</si>
  <si>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</si>
  <si>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</si>
  <si>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</si>
  <si>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</si>
  <si>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</si>
  <si>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</si>
  <si>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</si>
  <si>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</si>
  <si>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</si>
  <si>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</si>
  <si>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</si>
  <si>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</si>
  <si>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</si>
  <si>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</si>
  <si>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</si>
  <si>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</si>
  <si>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</si>
  <si>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</si>
  <si>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</si>
  <si>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</si>
  <si>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</si>
  <si>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</si>
  <si>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</si>
  <si>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</si>
  <si>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</si>
  <si>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</si>
  <si>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</si>
  <si>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</si>
  <si>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</si>
  <si>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</si>
  <si>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</si>
  <si>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</si>
  <si>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</si>
  <si>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</si>
  <si>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</si>
  <si>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</si>
  <si>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</si>
  <si>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</si>
  <si>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</si>
  <si>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</si>
  <si>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</si>
  <si>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</si>
  <si>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</si>
  <si>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</si>
  <si>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</si>
  <si>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</si>
  <si>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</si>
  <si>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</si>
  <si>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</si>
  <si>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</si>
  <si>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</si>
  <si>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</si>
  <si>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</si>
  <si>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</si>
  <si>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</si>
  <si>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</si>
  <si>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</si>
  <si>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</si>
  <si>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</si>
  <si>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</si>
  <si>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</si>
  <si>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</si>
  <si>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</si>
  <si>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</si>
  <si>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</si>
  <si>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</si>
  <si>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</si>
  <si>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</si>
  <si>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</si>
  <si>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</si>
  <si>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</si>
  <si>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</si>
  <si>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</si>
  <si>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</si>
  <si>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</si>
  <si>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</si>
  <si>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</si>
  <si>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</si>
  <si>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</si>
  <si>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</si>
  <si>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</si>
  <si>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</si>
  <si>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</si>
  <si>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</si>
  <si>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</si>
  <si>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</si>
  <si>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</si>
  <si>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</si>
  <si>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</si>
  <si>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</si>
  <si>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</si>
  <si>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</si>
  <si>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</si>
  <si>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</si>
  <si>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</si>
  <si>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</si>
  <si>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</si>
  <si>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</si>
  <si>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</si>
  <si>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</si>
  <si>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</si>
  <si>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</si>
  <si>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</si>
  <si>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</si>
  <si>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</si>
  <si>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</si>
  <si>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</si>
  <si>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</si>
  <si>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</si>
  <si>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</si>
  <si>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</si>
  <si>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</si>
  <si>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</si>
  <si>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</si>
  <si>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</si>
  <si>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</si>
  <si>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</si>
  <si>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</si>
  <si>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</si>
  <si>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</si>
  <si>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</si>
  <si>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</si>
  <si>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</si>
  <si>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</si>
  <si>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</si>
  <si>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</si>
  <si>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</si>
  <si>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</si>
  <si>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</si>
  <si>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</si>
  <si>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</si>
  <si>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</si>
  <si>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</si>
  <si>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</si>
  <si>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</si>
  <si>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</si>
  <si>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</si>
  <si>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</si>
  <si>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</si>
  <si>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</si>
  <si>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</si>
  <si>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</si>
  <si>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</si>
  <si>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</si>
  <si>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</si>
  <si>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</si>
  <si>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</si>
  <si>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</si>
  <si>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</si>
  <si>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</si>
  <si>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</si>
  <si>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</si>
  <si>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</si>
  <si>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</si>
  <si>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</si>
  <si>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</si>
  <si>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</si>
  <si>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</si>
  <si>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</si>
  <si>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</si>
  <si>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</si>
  <si>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</si>
  <si>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</si>
  <si>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</si>
  <si>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</si>
  <si>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</si>
  <si>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</si>
  <si>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</si>
  <si>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</si>
  <si>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</si>
  <si>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</si>
  <si>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</si>
  <si>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</si>
  <si>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</si>
  <si>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</si>
  <si>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</si>
  <si>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</si>
  <si>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</si>
  <si>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</si>
  <si>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</si>
  <si>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</si>
  <si>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</si>
  <si>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</si>
  <si>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</si>
  <si>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</si>
  <si>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</si>
  <si>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</si>
  <si>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</si>
  <si>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</si>
  <si>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</si>
  <si>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</si>
  <si>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</si>
  <si>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</si>
  <si>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</si>
  <si>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</si>
  <si>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</si>
  <si>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</si>
  <si>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</si>
  <si>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</si>
  <si>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</si>
  <si>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</si>
  <si>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</si>
  <si>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</si>
  <si>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</si>
  <si>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</si>
  <si>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</si>
  <si>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</si>
  <si>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</si>
  <si>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</si>
  <si>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</si>
  <si>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</si>
  <si>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</si>
  <si>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</si>
  <si>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</si>
  <si>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</si>
  <si>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</si>
  <si>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</si>
  <si>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</si>
  <si>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</si>
  <si>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</si>
  <si>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</si>
  <si>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</si>
  <si>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</si>
  <si>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</si>
  <si>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</si>
  <si>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</si>
  <si>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</si>
  <si>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</si>
  <si>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</si>
  <si>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</si>
  <si>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</si>
  <si>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</si>
  <si>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</si>
  <si>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</si>
  <si>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</si>
  <si>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</si>
  <si>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</si>
  <si>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</si>
  <si>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</si>
  <si>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</si>
  <si>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</si>
  <si>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</si>
  <si>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</si>
  <si>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</si>
  <si>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</si>
  <si>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</si>
  <si>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</si>
  <si>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</si>
  <si>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</si>
  <si>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</si>
  <si>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</si>
  <si>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</si>
  <si>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</si>
  <si>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</si>
  <si>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</si>
  <si>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</si>
  <si>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</si>
  <si>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</si>
  <si>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</si>
  <si>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</si>
  <si>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</si>
  <si>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</si>
  <si>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</si>
  <si>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</si>
  <si>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</si>
  <si>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</si>
  <si>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</si>
  <si>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</si>
  <si>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</si>
  <si>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</si>
  <si>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</si>
  <si>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</si>
  <si>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</si>
  <si>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</si>
  <si>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</si>
  <si>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</si>
  <si>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</si>
  <si>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</si>
  <si>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</si>
  <si>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</si>
  <si>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</si>
  <si>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</si>
  <si>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</si>
  <si>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</si>
  <si>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</si>
  <si>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</si>
  <si>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</si>
  <si>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</si>
  <si>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</si>
  <si>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</si>
  <si>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</si>
  <si>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</si>
  <si>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</si>
  <si>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</si>
  <si>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</si>
  <si>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</si>
  <si>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</si>
  <si>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</si>
  <si>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</si>
  <si>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</si>
  <si>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</si>
  <si>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</si>
  <si>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</si>
  <si>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</si>
  <si>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</si>
  <si>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</si>
  <si>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</si>
  <si>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</si>
  <si>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</si>
  <si>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</si>
  <si>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</si>
  <si>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</si>
  <si>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</si>
  <si>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</si>
  <si>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</si>
  <si>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</si>
  <si>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</si>
  <si>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</si>
  <si>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</si>
  <si>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</si>
  <si>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</si>
  <si>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</si>
  <si>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</si>
  <si>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</si>
  <si>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</si>
  <si>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</si>
  <si>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</si>
  <si>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</si>
  <si>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</si>
  <si>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</si>
  <si>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</si>
  <si>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</si>
  <si>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</si>
  <si>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</si>
  <si>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</si>
  <si>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</si>
  <si>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</si>
  <si>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</si>
  <si>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</si>
  <si>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</si>
  <si>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</si>
  <si>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</si>
  <si>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</si>
  <si>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</si>
  <si>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</si>
  <si>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</si>
  <si>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</si>
  <si>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</si>
  <si>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</si>
  <si>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</si>
  <si>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</si>
  <si>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</si>
  <si>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</si>
  <si>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</si>
  <si>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</si>
  <si>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</si>
  <si>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</si>
  <si>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</si>
  <si>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</si>
  <si>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</si>
  <si>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</si>
  <si>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</si>
  <si>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</si>
  <si>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</si>
  <si>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</si>
  <si>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</si>
  <si>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</si>
  <si>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</si>
  <si>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</si>
  <si>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</si>
  <si>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</si>
  <si>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</si>
  <si>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</si>
  <si>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</si>
  <si>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</si>
  <si>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</si>
  <si>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</si>
  <si>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</si>
  <si>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</si>
  <si>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</si>
  <si>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</si>
  <si>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</si>
  <si>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</si>
  <si>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</si>
  <si>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</si>
  <si>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</si>
  <si>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</si>
  <si>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</si>
  <si>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</si>
  <si>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</si>
  <si>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</si>
  <si>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</si>
  <si>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</si>
  <si>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</si>
  <si>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</si>
  <si>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</si>
  <si>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</si>
  <si>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</si>
  <si>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</si>
  <si>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</si>
  <si>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</si>
  <si>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</si>
  <si>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</si>
  <si>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</si>
  <si>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</si>
  <si>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</si>
  <si>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</si>
  <si>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</si>
  <si>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</si>
  <si>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</si>
  <si>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</si>
  <si>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</si>
  <si>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</si>
  <si>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</si>
  <si>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</si>
  <si>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</si>
  <si>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</si>
  <si>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</si>
  <si>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</si>
  <si>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</si>
  <si>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</si>
  <si>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</si>
  <si>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</si>
  <si>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</si>
  <si>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</si>
  <si>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</si>
  <si>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</si>
  <si>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</si>
  <si>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</si>
  <si>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</si>
  <si>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</si>
  <si>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</si>
  <si>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</si>
  <si>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</si>
  <si>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</si>
  <si>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</si>
  <si>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</si>
  <si>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</si>
  <si>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</si>
  <si>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</si>
  <si>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</si>
  <si>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</si>
  <si>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</si>
  <si>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</si>
  <si>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</si>
  <si>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</si>
  <si>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</si>
  <si>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</si>
  <si>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</si>
  <si>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</si>
  <si>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</si>
  <si>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</si>
  <si>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</si>
  <si>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</si>
  <si>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</si>
  <si>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</si>
  <si>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</si>
  <si>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</si>
  <si>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</si>
  <si>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</si>
  <si>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</si>
  <si>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</si>
  <si>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</si>
  <si>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</si>
  <si>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</si>
  <si>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</si>
  <si>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</si>
  <si>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</si>
  <si>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</si>
  <si>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</si>
  <si>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</si>
  <si>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</si>
  <si>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</si>
  <si>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</si>
  <si>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</si>
  <si>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</si>
  <si>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</si>
  <si>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</si>
  <si>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</si>
  <si>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</si>
  <si>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</si>
  <si>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</si>
  <si>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</si>
  <si>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</si>
  <si>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</si>
  <si>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</si>
  <si>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</si>
  <si>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</si>
  <si>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</si>
  <si>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</si>
  <si>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</si>
  <si>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</si>
  <si>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</si>
  <si>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</si>
  <si>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</si>
  <si>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</si>
  <si>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</si>
  <si>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</si>
  <si>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</si>
  <si>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</si>
  <si>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</si>
  <si>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</si>
  <si>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</si>
  <si>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</si>
  <si>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</si>
  <si>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</si>
  <si>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</si>
  <si>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</si>
  <si>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</si>
  <si>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</si>
  <si>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</si>
  <si>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</si>
  <si>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</si>
  <si>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</si>
  <si>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</si>
  <si>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</si>
  <si>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</si>
  <si>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</si>
  <si>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</si>
  <si>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</si>
  <si>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</si>
  <si>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</si>
  <si>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</si>
  <si>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</si>
  <si>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</si>
  <si>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</si>
  <si>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</si>
  <si>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</si>
  <si>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</si>
  <si>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</si>
  <si>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</si>
  <si>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</si>
  <si>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</si>
  <si>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</si>
  <si>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</si>
  <si>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</si>
  <si>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</si>
  <si>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</si>
  <si>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</si>
  <si>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</si>
  <si>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</si>
  <si>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</si>
  <si>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</si>
  <si>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</si>
  <si>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</si>
  <si>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</si>
  <si>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</si>
  <si>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</si>
  <si>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</si>
  <si>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</si>
  <si>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</si>
  <si>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</si>
  <si>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</si>
  <si>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</si>
  <si>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</si>
  <si>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</si>
  <si>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</si>
  <si>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</si>
  <si>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</si>
  <si>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</si>
  <si>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</si>
  <si>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</si>
  <si>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</si>
  <si>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</si>
  <si>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</si>
  <si>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</si>
  <si>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</si>
  <si>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</si>
  <si>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</si>
  <si>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</si>
  <si>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</si>
  <si>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</si>
  <si>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</si>
  <si>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</si>
  <si>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</si>
  <si>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</si>
  <si>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</si>
  <si>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</si>
  <si>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</si>
  <si>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</si>
  <si>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</si>
  <si>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</si>
  <si>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</si>
  <si>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</si>
  <si>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</si>
  <si>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</si>
  <si>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</si>
  <si>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</si>
  <si>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</si>
  <si>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</si>
  <si>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</si>
  <si>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</si>
  <si>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</si>
  <si>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</si>
  <si>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</si>
  <si>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</si>
  <si>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</si>
  <si>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</si>
  <si>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</si>
  <si>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</si>
  <si>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</si>
  <si>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</si>
  <si>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</si>
  <si>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</si>
  <si>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</si>
  <si>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</si>
  <si>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</si>
  <si>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</si>
  <si>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</si>
  <si>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</si>
  <si>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</si>
  <si>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</si>
  <si>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</si>
  <si>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</si>
  <si>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</si>
  <si>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</si>
  <si>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</si>
  <si>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</si>
  <si>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</si>
  <si>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</si>
  <si>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</si>
  <si>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</si>
  <si>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</si>
  <si>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</si>
  <si>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</si>
  <si>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</si>
  <si>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</si>
  <si>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</si>
  <si>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</si>
  <si>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</si>
  <si>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</si>
  <si>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</si>
  <si>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</si>
  <si>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</si>
  <si>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</si>
  <si>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</si>
  <si>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</si>
  <si>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</si>
  <si>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</si>
  <si>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</si>
  <si>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</si>
  <si>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</si>
  <si>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</si>
  <si>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</si>
  <si>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</si>
  <si>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</si>
  <si>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</si>
  <si>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</si>
  <si>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</si>
  <si>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</si>
  <si>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</si>
  <si>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</si>
  <si>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</si>
  <si>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</si>
  <si>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</si>
  <si>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</si>
  <si>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</si>
  <si>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</si>
  <si>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</si>
  <si>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</si>
  <si>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</si>
  <si>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</si>
  <si>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</si>
  <si>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</si>
  <si>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</si>
  <si>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</si>
  <si>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</si>
  <si>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</si>
  <si>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</si>
  <si>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</si>
  <si>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</si>
  <si>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</si>
  <si>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</si>
  <si>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</si>
  <si>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</si>
  <si>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</si>
  <si>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</si>
  <si>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</si>
  <si>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</si>
  <si>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</si>
  <si>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</si>
  <si>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</si>
  <si>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</si>
  <si>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</si>
  <si>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</si>
  <si>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</si>
  <si>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</si>
  <si>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</si>
  <si>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</si>
  <si>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</si>
  <si>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</si>
  <si>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</si>
  <si>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</si>
  <si>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</si>
  <si>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</si>
  <si>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</si>
  <si>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</si>
  <si>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</si>
  <si>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</si>
  <si>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</si>
  <si>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</si>
  <si>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</si>
  <si>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</si>
  <si>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</si>
  <si>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</si>
  <si>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</si>
  <si>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</si>
  <si>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</si>
  <si>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</si>
  <si>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</si>
  <si>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</si>
  <si>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</si>
  <si>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</si>
  <si>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</si>
  <si>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</si>
  <si>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</si>
  <si>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</si>
  <si>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</si>
  <si>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</si>
  <si>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</si>
  <si>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</si>
  <si>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</si>
  <si>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</si>
  <si>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</si>
  <si>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</si>
  <si>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</si>
  <si>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</si>
  <si>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</si>
  <si>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</si>
  <si>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</si>
  <si>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</si>
  <si>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</si>
  <si>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</si>
  <si>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</si>
  <si>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</si>
  <si>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</si>
  <si>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</si>
  <si>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</si>
  <si>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</si>
  <si>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</si>
  <si>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</si>
  <si>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</si>
  <si>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</si>
  <si>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</si>
  <si>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</si>
  <si>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</si>
  <si>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</si>
  <si>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</si>
  <si>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</si>
  <si>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</si>
  <si>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</si>
  <si>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</si>
  <si>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</si>
  <si>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</si>
  <si>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</si>
  <si>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</si>
  <si>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</si>
  <si>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</si>
  <si>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</si>
  <si>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</si>
  <si>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</si>
  <si>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</si>
  <si>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</si>
  <si>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</si>
  <si>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</si>
  <si>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</si>
  <si>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</si>
  <si>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</si>
  <si>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</si>
  <si>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</si>
  <si>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</si>
  <si>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</si>
  <si>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</si>
  <si>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</si>
  <si>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</si>
  <si>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</si>
  <si>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</si>
  <si>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</si>
  <si>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</si>
  <si>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</si>
  <si>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</si>
  <si>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</si>
  <si>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</si>
  <si>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</si>
  <si>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</si>
  <si>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</si>
  <si>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</si>
  <si>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</si>
  <si>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</si>
  <si>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</si>
  <si>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</si>
  <si>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</si>
  <si>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</si>
  <si>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</si>
  <si>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</si>
  <si>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</si>
  <si>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</si>
  <si>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</si>
  <si>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</si>
  <si>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</si>
  <si>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</si>
  <si>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</si>
  <si>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</si>
  <si>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</si>
  <si>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</si>
  <si>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</si>
  <si>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</si>
  <si>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</si>
  <si>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</si>
  <si>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</si>
  <si>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</si>
  <si>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</si>
  <si>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</si>
  <si>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</si>
  <si>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</si>
  <si>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</si>
  <si>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</si>
  <si>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</si>
  <si>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</si>
  <si>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</si>
  <si>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</si>
  <si>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</si>
  <si>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</si>
  <si>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</si>
  <si>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</si>
  <si>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</si>
  <si>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</si>
  <si>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</si>
  <si>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</si>
  <si>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</si>
  <si>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</si>
  <si>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</si>
  <si>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</si>
  <si>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</si>
  <si>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</si>
  <si>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</si>
  <si>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</si>
  <si>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</si>
  <si>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</si>
  <si>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</si>
  <si>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</si>
  <si>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</si>
  <si>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</si>
  <si>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</si>
  <si>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</si>
  <si>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</si>
  <si>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</si>
  <si>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</si>
  <si>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</si>
  <si>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</si>
  <si>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</si>
  <si>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</si>
  <si>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</si>
  <si>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</si>
  <si>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</si>
  <si>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</si>
  <si>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</si>
  <si>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</si>
  <si>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</si>
  <si>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</si>
  <si>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</si>
  <si>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</si>
  <si>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</si>
  <si>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</si>
  <si>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</si>
  <si>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</si>
  <si>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</si>
  <si>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</si>
  <si>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</si>
  <si>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</si>
  <si>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</si>
  <si>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</si>
  <si>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</si>
  <si>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</si>
  <si>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</si>
  <si>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</si>
  <si>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</si>
  <si>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</si>
  <si>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</si>
  <si>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</si>
  <si>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</si>
  <si>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</si>
  <si>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</si>
  <si>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</si>
  <si>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</si>
  <si>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</si>
  <si>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</si>
  <si>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</si>
  <si>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</si>
  <si>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</si>
  <si>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</si>
  <si>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</si>
  <si>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</si>
  <si>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</si>
  <si>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</si>
  <si>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</si>
  <si>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</si>
  <si>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</si>
  <si>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</si>
  <si>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</si>
  <si>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</si>
  <si>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</si>
  <si>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</si>
  <si>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</si>
  <si>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</si>
  <si>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</si>
  <si>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</si>
  <si>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</si>
  <si>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</si>
  <si>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</si>
  <si>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</si>
  <si>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</si>
  <si>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</si>
  <si>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</si>
  <si>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</si>
  <si>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</si>
  <si>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</si>
  <si>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</si>
  <si>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</si>
  <si>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</si>
  <si>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</si>
  <si>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</si>
  <si>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</si>
  <si>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</si>
  <si>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</si>
  <si>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</si>
  <si>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</si>
  <si>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</si>
  <si>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</si>
  <si>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</si>
  <si>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</si>
  <si>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</si>
  <si>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</si>
  <si>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</si>
  <si>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</si>
  <si>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</si>
  <si>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</si>
  <si>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</si>
  <si>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</si>
  <si>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</si>
  <si>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</si>
  <si>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</si>
  <si>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</si>
  <si>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</si>
  <si>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</si>
  <si>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</si>
  <si>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</si>
  <si>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</si>
  <si>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</si>
  <si>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</si>
  <si>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</si>
  <si>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</si>
  <si>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</si>
  <si>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</si>
  <si>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</si>
  <si>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</si>
  <si>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</si>
  <si>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</si>
  <si>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</si>
  <si>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</si>
  <si>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</si>
  <si>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</si>
  <si>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</si>
  <si>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</si>
  <si>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</si>
  <si>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</si>
  <si>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</si>
  <si>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</si>
  <si>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</si>
  <si>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</si>
  <si>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</si>
  <si>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</si>
  <si>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</si>
  <si>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</si>
  <si>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</si>
  <si>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</si>
  <si>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</si>
  <si>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</si>
  <si>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</si>
  <si>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</si>
  <si>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</si>
  <si>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</si>
  <si>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</si>
  <si>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</si>
  <si>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</si>
  <si>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</si>
  <si>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</si>
  <si>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</si>
  <si>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</si>
  <si>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</si>
  <si>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</si>
  <si>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</si>
  <si>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</si>
  <si>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</si>
  <si>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</si>
  <si>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</si>
  <si>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</si>
  <si>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</si>
  <si>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</si>
  <si>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</si>
  <si>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</si>
  <si>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</si>
  <si>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</si>
  <si>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</si>
  <si>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</si>
  <si>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</si>
  <si>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</si>
  <si>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</si>
  <si>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</si>
  <si>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</si>
  <si>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</si>
  <si>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</si>
  <si>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</si>
  <si>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</si>
  <si>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</si>
  <si>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</si>
  <si>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</si>
  <si>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</si>
  <si>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</si>
  <si>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</si>
  <si>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</si>
  <si>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</si>
  <si>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</si>
  <si>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</si>
  <si>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</si>
  <si>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</si>
  <si>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</si>
  <si>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</si>
  <si>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</si>
  <si>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</si>
  <si>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</si>
  <si>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</si>
  <si>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</si>
  <si>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</si>
  <si>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</si>
  <si>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</si>
  <si>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</si>
  <si>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</si>
  <si>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</si>
  <si>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</si>
  <si>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</si>
  <si>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</si>
  <si>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</si>
  <si>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</si>
  <si>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</si>
  <si>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</si>
  <si>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</si>
  <si>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</si>
  <si>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</si>
  <si>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</si>
  <si>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</si>
  <si>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</si>
  <si>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</si>
  <si>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</si>
  <si>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</si>
  <si>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</si>
  <si>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</si>
  <si>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</si>
  <si>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</si>
  <si>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</si>
  <si>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</si>
  <si>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</si>
  <si>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</si>
  <si>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</si>
  <si>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</si>
  <si>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</si>
  <si>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</si>
  <si>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</si>
  <si>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</si>
  <si>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</si>
  <si>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</si>
  <si>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</si>
  <si>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</si>
  <si>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</si>
  <si>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</si>
  <si>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</si>
  <si>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</si>
  <si>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</si>
  <si>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</si>
  <si>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</si>
  <si>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</si>
  <si>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</si>
  <si>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</si>
  <si>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</si>
  <si>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</si>
  <si>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</si>
  <si>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</si>
  <si>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</si>
  <si>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</si>
  <si>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</si>
  <si>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</si>
  <si>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</si>
  <si>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</si>
  <si>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</si>
  <si>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</si>
  <si>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</si>
  <si>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</si>
  <si>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</si>
  <si>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</si>
  <si>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</si>
  <si>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</si>
  <si>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</si>
  <si>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</si>
  <si>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</si>
  <si>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</si>
  <si>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</si>
  <si>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</si>
  <si>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</si>
  <si>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</si>
  <si>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</si>
  <si>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</si>
  <si>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</si>
  <si>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</si>
  <si>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</si>
  <si>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</si>
  <si>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</si>
  <si>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</si>
  <si>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</si>
  <si>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</si>
  <si>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</si>
  <si>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</si>
  <si>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</si>
  <si>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</si>
  <si>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</si>
  <si>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</si>
  <si>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</si>
  <si>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</si>
  <si>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</si>
  <si>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</si>
  <si>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</si>
  <si>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</si>
  <si>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</si>
  <si>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</si>
  <si>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</si>
  <si>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</si>
  <si>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</si>
  <si>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</si>
  <si>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</si>
  <si>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</si>
  <si>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</si>
  <si>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</si>
  <si>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</si>
  <si>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</si>
  <si>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</si>
  <si>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</si>
  <si>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</si>
  <si>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</si>
  <si>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</si>
  <si>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</si>
  <si>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</si>
  <si>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</si>
  <si>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</si>
  <si>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</si>
  <si>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</si>
  <si>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</si>
  <si>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</si>
  <si>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</si>
  <si>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</si>
  <si>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</si>
  <si>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</si>
  <si>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</si>
  <si>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</si>
  <si>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</si>
  <si>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</si>
  <si>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</si>
  <si>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</si>
  <si>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</si>
  <si>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</si>
  <si>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</si>
  <si>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</si>
  <si>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</si>
  <si>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</si>
  <si>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</si>
  <si>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</si>
  <si>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</si>
  <si>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</si>
  <si>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</si>
  <si>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</si>
  <si>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</si>
  <si>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</si>
  <si>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</si>
  <si>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</si>
  <si>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</si>
  <si>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</si>
  <si>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</si>
  <si>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</si>
  <si>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</si>
  <si>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</si>
  <si>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</si>
  <si>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</si>
  <si>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</si>
  <si>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</si>
  <si>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</si>
  <si>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</si>
  <si>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</si>
  <si>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</si>
  <si>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</si>
  <si>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</si>
  <si>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</si>
  <si>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</si>
  <si>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</si>
  <si>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</si>
  <si>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</si>
  <si>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</si>
  <si>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</si>
  <si>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</si>
  <si>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</si>
  <si>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</si>
  <si>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</si>
  <si>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</si>
  <si>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</si>
  <si>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</si>
  <si>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</si>
  <si>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</si>
  <si>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</si>
  <si>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</si>
  <si>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</si>
  <si>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</si>
  <si>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</si>
  <si>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</si>
  <si>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</si>
  <si>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</si>
  <si>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</si>
  <si>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</si>
  <si>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</si>
  <si>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</si>
  <si>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</si>
  <si>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</si>
  <si>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</si>
  <si>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</si>
  <si>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</si>
  <si>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</si>
  <si>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</si>
  <si>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</si>
  <si>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</si>
  <si>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</si>
  <si>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</si>
  <si>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</si>
  <si>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</si>
  <si>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</si>
  <si>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</si>
  <si>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</si>
  <si>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</si>
  <si>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</si>
  <si>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</si>
  <si>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</si>
  <si>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</si>
  <si>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</si>
  <si>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</si>
  <si>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</si>
  <si>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</si>
  <si>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</si>
  <si>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</si>
  <si>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</si>
  <si>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</si>
  <si>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</si>
  <si>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</si>
  <si>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</si>
  <si>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</si>
  <si>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</si>
  <si>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</si>
  <si>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</si>
  <si>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</si>
  <si>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</si>
  <si>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</si>
  <si>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</si>
  <si>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</si>
  <si>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</si>
  <si>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</si>
  <si>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</si>
  <si>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</si>
  <si>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</si>
  <si>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</si>
  <si>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</si>
  <si>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</si>
  <si>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</si>
  <si>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</si>
  <si>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</si>
  <si>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</si>
  <si>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</si>
  <si>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</si>
  <si>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</si>
  <si>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</si>
  <si>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</si>
  <si>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</si>
  <si>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</si>
  <si>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</si>
  <si>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</si>
  <si>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</si>
  <si>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</si>
  <si>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</si>
  <si>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</si>
  <si>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</si>
  <si>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</si>
  <si>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</si>
  <si>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</si>
  <si>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</si>
  <si>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</si>
  <si>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</si>
  <si>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</si>
  <si>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</si>
  <si>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</si>
  <si>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</si>
  <si>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</si>
  <si>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</si>
  <si>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</si>
  <si>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</si>
  <si>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</si>
  <si>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</si>
  <si>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</si>
  <si>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</si>
  <si>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</si>
  <si>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</si>
  <si>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</si>
  <si>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</si>
  <si>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</si>
  <si>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</si>
  <si>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</si>
  <si>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</si>
  <si>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</si>
  <si>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</si>
  <si>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</si>
  <si>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</si>
  <si>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</si>
  <si>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</si>
  <si>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</si>
  <si>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</si>
  <si>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</si>
  <si>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</si>
  <si>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</si>
  <si>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</si>
  <si>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</si>
  <si>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</si>
  <si>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</si>
  <si>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</si>
  <si>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</si>
  <si>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</si>
  <si>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</si>
  <si>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</si>
  <si>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</si>
  <si>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</si>
  <si>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</si>
  <si>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</si>
  <si>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</si>
  <si>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</si>
  <si>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</si>
  <si>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</si>
  <si>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</si>
  <si>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</si>
  <si>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</si>
  <si>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</si>
  <si>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</si>
  <si>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</si>
  <si>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</si>
  <si>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</si>
  <si>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</si>
  <si>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</si>
  <si>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</si>
  <si>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</si>
  <si>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</si>
  <si>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</si>
  <si>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</si>
  <si>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</si>
  <si>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</si>
  <si>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</si>
  <si>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</si>
  <si>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</si>
  <si>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</si>
  <si>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</si>
  <si>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</si>
  <si>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</si>
  <si>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</si>
  <si>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</si>
  <si>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</si>
  <si>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</si>
  <si>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</si>
  <si>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</si>
  <si>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</si>
  <si>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</si>
  <si>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</si>
  <si>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</si>
  <si>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</si>
  <si>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</si>
  <si>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</si>
  <si>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</si>
  <si>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</si>
  <si>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</si>
  <si>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</si>
  <si>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</si>
  <si>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</si>
  <si>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</si>
  <si>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</si>
  <si>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</si>
  <si>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</si>
  <si>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</si>
  <si>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</si>
  <si>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</si>
  <si>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</si>
  <si>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</si>
  <si>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</si>
  <si>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</si>
  <si>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</si>
  <si>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</si>
  <si>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</si>
  <si>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</si>
  <si>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</si>
  <si>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</si>
  <si>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</si>
  <si>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</si>
  <si>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</si>
  <si>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</si>
  <si>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</si>
  <si>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</si>
  <si>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</si>
  <si>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</si>
  <si>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</si>
  <si>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</si>
  <si>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</si>
  <si>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</si>
  <si>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</si>
  <si>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</si>
  <si>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</si>
  <si>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</si>
  <si>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</si>
  <si>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</si>
  <si>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</si>
  <si>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</si>
  <si>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</si>
  <si>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</si>
  <si>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</si>
  <si>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</si>
  <si>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</si>
  <si>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</si>
  <si>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</si>
  <si>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</si>
  <si>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</si>
  <si>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</si>
  <si>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</si>
  <si>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</si>
  <si>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</si>
  <si>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</si>
  <si>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</si>
  <si>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</si>
  <si>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</si>
  <si>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</si>
  <si>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</si>
  <si>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</si>
  <si>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</si>
  <si>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</si>
  <si>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</si>
  <si>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</si>
  <si>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</si>
  <si>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</si>
  <si>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</si>
  <si>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</si>
  <si>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</si>
  <si>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</si>
  <si>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</si>
  <si>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</si>
  <si>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</si>
  <si>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</si>
  <si>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</si>
  <si>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</si>
  <si>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</si>
  <si>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</si>
  <si>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</si>
  <si>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</si>
  <si>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</si>
  <si>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</si>
  <si>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</si>
  <si>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</si>
  <si>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</si>
  <si>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</si>
  <si>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</si>
  <si>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</si>
  <si>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</si>
  <si>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</si>
  <si>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</si>
  <si>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</si>
  <si>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</si>
  <si>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</si>
  <si>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</si>
  <si>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</si>
  <si>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</si>
  <si>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</si>
  <si>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</si>
  <si>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</si>
  <si>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</si>
  <si>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</si>
  <si>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</si>
  <si>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</si>
  <si>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</si>
  <si>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</si>
  <si>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</si>
  <si>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</si>
  <si>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</si>
  <si>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</si>
  <si>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</si>
  <si>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</si>
  <si>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</si>
  <si>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</si>
  <si>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</si>
  <si>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</si>
  <si>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</si>
  <si>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</si>
  <si>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</si>
  <si>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</si>
  <si>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</si>
  <si>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</si>
  <si>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</si>
  <si>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</si>
  <si>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</si>
  <si>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</si>
  <si>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</si>
  <si>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</si>
  <si>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</si>
  <si>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</si>
  <si>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</si>
  <si>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</si>
  <si>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</si>
  <si>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</si>
  <si>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</si>
  <si>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</si>
  <si>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</si>
  <si>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</si>
  <si>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</si>
  <si>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</si>
  <si>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</si>
  <si>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</si>
  <si>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</si>
  <si>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</si>
  <si>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</si>
  <si>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</si>
  <si>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</si>
  <si>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</si>
  <si>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</si>
  <si>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</si>
  <si>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</si>
  <si>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</si>
  <si>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</si>
  <si>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</si>
  <si>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</si>
  <si>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</si>
  <si>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</si>
  <si>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</si>
  <si>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</si>
  <si>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</si>
  <si>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</si>
  <si>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</si>
  <si>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</si>
  <si>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</si>
  <si>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</si>
  <si>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</si>
  <si>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</si>
  <si>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</si>
  <si>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</si>
  <si>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</si>
  <si>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</si>
  <si>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</si>
  <si>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</si>
  <si>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</si>
  <si>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</si>
  <si>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</si>
  <si>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</si>
  <si>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</si>
  <si>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</si>
  <si>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</si>
  <si>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</si>
  <si>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</si>
  <si>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</si>
  <si>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</si>
  <si>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</si>
  <si>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</si>
  <si>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</si>
  <si>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</si>
  <si>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</si>
  <si>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</si>
  <si>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</si>
  <si>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</si>
  <si>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</si>
  <si>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</si>
  <si>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</si>
  <si>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</si>
  <si>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</si>
  <si>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</si>
  <si>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</si>
  <si>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</si>
  <si>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</si>
  <si>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</si>
  <si>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</si>
  <si>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</si>
  <si>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</si>
  <si>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</si>
  <si>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</si>
  <si>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</si>
  <si>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</si>
  <si>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</si>
  <si>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</si>
  <si>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</si>
  <si>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</si>
  <si>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</si>
  <si>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</si>
  <si>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</si>
  <si>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</si>
  <si>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</si>
  <si>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</si>
  <si>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</si>
  <si>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</si>
  <si>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</si>
  <si>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</si>
  <si>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</si>
  <si>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</si>
  <si>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</si>
  <si>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</si>
  <si>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</si>
  <si>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</si>
  <si>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</si>
  <si>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</si>
  <si>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</si>
  <si>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</si>
  <si>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</si>
  <si>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</si>
  <si>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</si>
  <si>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</si>
  <si>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</si>
  <si>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</si>
  <si>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</si>
  <si>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</si>
  <si>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</si>
  <si>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</si>
  <si>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</si>
  <si>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</si>
  <si>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</si>
  <si>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</si>
  <si>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</si>
  <si>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</si>
  <si>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</si>
  <si>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</si>
  <si>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</si>
  <si>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</si>
  <si>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</si>
  <si>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</si>
  <si>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</si>
  <si>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</si>
  <si>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</si>
  <si>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</si>
  <si>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</si>
  <si>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</si>
  <si>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</si>
  <si>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</si>
  <si>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</si>
  <si>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</si>
  <si>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</si>
  <si>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</si>
  <si>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</si>
  <si>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</si>
  <si>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</si>
  <si>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</si>
  <si>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</si>
  <si>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</si>
  <si>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</si>
  <si>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</si>
  <si>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</si>
  <si>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</si>
  <si>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</si>
  <si>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</si>
  <si>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</si>
  <si>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</si>
  <si>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</si>
  <si>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</si>
  <si>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</si>
  <si>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</si>
  <si>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</si>
  <si>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</si>
  <si>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</si>
  <si>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</si>
  <si>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</si>
  <si>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</si>
  <si>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</si>
  <si>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</si>
  <si>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</si>
  <si>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</si>
  <si>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</si>
  <si>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</si>
  <si>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</si>
  <si>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</si>
  <si>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</si>
  <si>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</si>
  <si>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</si>
  <si>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</si>
  <si>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</si>
  <si>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</si>
  <si>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</si>
  <si>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</si>
  <si>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</si>
  <si>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</si>
  <si>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</si>
  <si>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</si>
  <si>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</si>
  <si>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</si>
  <si>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</si>
  <si>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</si>
  <si>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</si>
  <si>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</si>
  <si>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</si>
  <si>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</si>
  <si>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</si>
  <si>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</si>
  <si>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</si>
  <si>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</si>
  <si>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</si>
  <si>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</si>
  <si>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</si>
  <si>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</si>
  <si>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</si>
  <si>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</si>
  <si>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</si>
  <si>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</si>
  <si>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</si>
  <si>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</si>
  <si>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</si>
  <si>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</si>
  <si>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</si>
  <si>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</si>
  <si>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</si>
  <si>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</si>
  <si>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</si>
  <si>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</si>
  <si>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</si>
  <si>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</si>
  <si>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</si>
  <si>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</si>
  <si>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</si>
  <si>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</si>
  <si>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</si>
  <si>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</si>
  <si>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</si>
  <si>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</si>
  <si>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</si>
  <si>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</si>
  <si>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</si>
  <si>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</si>
  <si>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</si>
  <si>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</si>
  <si>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</si>
  <si>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</si>
  <si>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</si>
  <si>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</si>
  <si>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</si>
  <si>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</si>
  <si>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</si>
  <si>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</si>
  <si>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</si>
  <si>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</si>
  <si>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</si>
  <si>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</si>
  <si>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</si>
  <si>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</si>
  <si>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</si>
  <si>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</si>
  <si>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</si>
  <si>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</si>
  <si>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</si>
  <si>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</si>
  <si>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</si>
  <si>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</si>
  <si>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</si>
  <si>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</si>
  <si>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</si>
  <si>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</si>
  <si>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</si>
  <si>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</si>
  <si>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</si>
  <si>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</si>
  <si>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</si>
  <si>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</si>
  <si>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</si>
  <si>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</si>
  <si>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</si>
  <si>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</si>
  <si>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</si>
  <si>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</si>
  <si>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</si>
  <si>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</si>
  <si>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</si>
  <si>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</si>
  <si>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</si>
  <si>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</si>
  <si>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</si>
  <si>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</si>
  <si>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</si>
  <si>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</si>
  <si>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</si>
  <si>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</si>
  <si>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</si>
  <si>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</si>
  <si>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</si>
  <si>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</si>
  <si>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</si>
  <si>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</si>
  <si>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</si>
  <si>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</si>
  <si>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</si>
  <si>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</si>
  <si>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</si>
  <si>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</si>
  <si>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</si>
  <si>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</si>
  <si>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</si>
  <si>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</si>
  <si>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</si>
  <si>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</si>
  <si>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</si>
  <si>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</si>
  <si>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</si>
  <si>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</si>
  <si>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</si>
  <si>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</si>
  <si>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</si>
  <si>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</si>
  <si>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</si>
  <si>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</si>
  <si>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</si>
  <si>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</si>
  <si>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</si>
  <si>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</si>
  <si>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</si>
  <si>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</si>
  <si>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</si>
  <si>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</si>
  <si>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</si>
  <si>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</si>
  <si>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</si>
  <si>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</si>
  <si>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</si>
  <si>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</si>
  <si>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</si>
  <si>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</si>
  <si>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</si>
  <si>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</si>
  <si>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</si>
  <si>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</si>
  <si>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</si>
  <si>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</si>
  <si>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</si>
  <si>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</si>
  <si>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</si>
  <si>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</si>
  <si>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</si>
  <si>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</si>
  <si>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</si>
  <si>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</si>
  <si>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</si>
  <si>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</si>
  <si>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</si>
  <si>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</si>
  <si>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</si>
  <si>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</si>
  <si>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</si>
  <si>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</si>
  <si>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</si>
  <si>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</si>
  <si>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</si>
  <si>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</si>
  <si>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</si>
  <si>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</si>
  <si>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</si>
  <si>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</si>
  <si>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</si>
  <si>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</si>
  <si>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</si>
  <si>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</si>
  <si>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</si>
  <si>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</si>
  <si>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</si>
  <si>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</si>
  <si>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</si>
  <si>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</si>
  <si>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</si>
  <si>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</si>
  <si>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</si>
  <si>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</si>
  <si>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</si>
  <si>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</si>
  <si>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</si>
  <si>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</si>
  <si>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</si>
  <si>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</si>
  <si>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</si>
  <si>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</si>
  <si>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</si>
  <si>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</si>
  <si>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</si>
  <si>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</si>
  <si>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</si>
  <si>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</si>
  <si>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</si>
  <si>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</si>
  <si>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</si>
  <si>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</si>
  <si>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</si>
  <si>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</si>
  <si>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</si>
  <si>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</si>
  <si>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</si>
  <si>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</si>
  <si>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</si>
  <si>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</si>
  <si>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</si>
  <si>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</si>
  <si>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</si>
  <si>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</si>
  <si>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</si>
  <si>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</si>
  <si>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</si>
  <si>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</si>
  <si>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</si>
  <si>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</si>
  <si>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</si>
  <si>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</si>
  <si>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</si>
  <si>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</si>
  <si>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</si>
  <si>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</si>
  <si>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</si>
  <si>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</si>
  <si>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</si>
  <si>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</si>
  <si>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</si>
  <si>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</si>
  <si>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</si>
  <si>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</si>
  <si>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</si>
  <si>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</si>
  <si>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</si>
  <si>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</si>
  <si>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</si>
  <si>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</si>
  <si>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</si>
  <si>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</si>
  <si>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</si>
  <si>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</si>
  <si>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</si>
  <si>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</si>
  <si>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</si>
  <si>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</si>
  <si>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</si>
  <si>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</si>
  <si>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</si>
  <si>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</si>
  <si>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</si>
  <si>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</si>
  <si>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</si>
  <si>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</si>
  <si>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</si>
  <si>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</si>
  <si>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</si>
  <si>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</si>
  <si>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</si>
  <si>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</si>
  <si>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</si>
  <si>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</si>
  <si>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</si>
  <si>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</si>
  <si>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</si>
  <si>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</si>
  <si>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</si>
  <si>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</si>
  <si>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</si>
  <si>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</si>
  <si>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</si>
  <si>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</si>
  <si>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</si>
  <si>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</si>
  <si>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</si>
  <si>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</si>
  <si>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</si>
  <si>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</si>
  <si>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</si>
  <si>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</si>
  <si>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</si>
  <si>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</si>
  <si>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</si>
  <si>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</si>
  <si>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</si>
  <si>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</si>
  <si>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</si>
  <si>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</si>
  <si>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</si>
  <si>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</si>
  <si>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</si>
  <si>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</si>
  <si>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</si>
  <si>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</si>
  <si>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</si>
  <si>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</si>
  <si>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</si>
  <si>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</si>
  <si>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</si>
  <si>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</si>
  <si>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</si>
  <si>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</si>
  <si>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</si>
  <si>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</si>
  <si>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</si>
  <si>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</si>
  <si>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</si>
  <si>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</si>
  <si>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</si>
  <si>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</si>
  <si>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</si>
  <si>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</si>
  <si>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</si>
  <si>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</si>
  <si>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</si>
  <si>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</si>
  <si>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</si>
  <si>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</si>
  <si>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</si>
  <si>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</si>
  <si>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</si>
  <si>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</si>
  <si>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</si>
  <si>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</si>
  <si>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</si>
  <si>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</si>
  <si>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</si>
  <si>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</si>
  <si>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</si>
  <si>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</si>
  <si>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</si>
  <si>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</si>
  <si>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</si>
  <si>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</si>
  <si>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</si>
  <si>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</si>
  <si>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</si>
  <si>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</si>
  <si>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</si>
  <si>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</si>
  <si>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</si>
  <si>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</si>
  <si>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</si>
  <si>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</si>
  <si>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</si>
  <si>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</si>
  <si>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</si>
  <si>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</si>
  <si>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</si>
  <si>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</si>
  <si>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</si>
  <si>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</si>
  <si>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</si>
  <si>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</si>
  <si>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</si>
  <si>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</si>
  <si>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</si>
  <si>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</si>
  <si>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</si>
  <si>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</si>
  <si>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</si>
  <si>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</si>
  <si>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</si>
  <si>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</si>
  <si>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</si>
  <si>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</si>
  <si>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</si>
  <si>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</si>
  <si>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</si>
  <si>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</si>
  <si>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</si>
  <si>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</si>
  <si>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</si>
  <si>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</si>
  <si>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</si>
  <si>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</si>
  <si>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</si>
  <si>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</si>
  <si>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</si>
  <si>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</si>
  <si>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</si>
  <si>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</si>
  <si>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</si>
  <si>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</si>
  <si>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</si>
  <si>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</si>
  <si>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</si>
  <si>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</si>
  <si>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</si>
  <si>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</si>
  <si>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</si>
  <si>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</si>
  <si>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</si>
  <si>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</si>
  <si>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</si>
  <si>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</si>
  <si>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</si>
  <si>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</si>
  <si>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</si>
  <si>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</si>
  <si>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</si>
  <si>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</si>
  <si>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</si>
  <si>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</si>
  <si>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</si>
  <si>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</si>
  <si>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</si>
  <si>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</si>
  <si>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</si>
  <si>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</si>
  <si>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</si>
  <si>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</si>
  <si>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</si>
  <si>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</si>
  <si>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</si>
  <si>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</si>
  <si>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</si>
  <si>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</si>
  <si>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</si>
  <si>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</si>
  <si>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</si>
  <si>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</si>
  <si>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</si>
  <si>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</si>
  <si>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</si>
  <si>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</si>
  <si>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</si>
  <si>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</si>
  <si>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</si>
  <si>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</si>
  <si>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</si>
  <si>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</si>
  <si>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</si>
  <si>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</si>
  <si>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</si>
  <si>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</si>
  <si>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</si>
  <si>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</si>
  <si>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</si>
  <si>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</si>
  <si>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</si>
  <si>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</si>
  <si>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</si>
  <si>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</si>
  <si>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</si>
  <si>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</si>
  <si>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</si>
  <si>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</si>
  <si>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</si>
  <si>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</si>
  <si>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</si>
  <si>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</si>
  <si>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</si>
  <si>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</si>
  <si>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</si>
  <si>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</si>
  <si>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</si>
  <si>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</si>
  <si>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</si>
  <si>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</si>
  <si>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</si>
  <si>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</si>
  <si>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</si>
  <si>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</si>
  <si>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</si>
  <si>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</si>
  <si>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</si>
  <si>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</si>
  <si>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</si>
  <si>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</si>
  <si>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</si>
  <si>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</si>
  <si>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</si>
  <si>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</si>
  <si>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</si>
  <si>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</si>
  <si>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</si>
  <si>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</si>
  <si>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</si>
  <si>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</si>
  <si>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</si>
  <si>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</si>
  <si>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</si>
  <si>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</si>
  <si>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</si>
  <si>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</si>
  <si>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</si>
  <si>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</si>
  <si>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</si>
  <si>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</si>
  <si>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</si>
  <si>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</si>
  <si>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</si>
  <si>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</si>
  <si>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</si>
  <si>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</si>
  <si>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</si>
  <si>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</si>
  <si>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</si>
  <si>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</si>
  <si>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</si>
  <si>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</si>
  <si>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</si>
  <si>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</si>
  <si>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</si>
  <si>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</si>
  <si>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</si>
  <si>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</si>
  <si>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</si>
  <si>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</si>
  <si>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</si>
  <si>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</si>
  <si>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</si>
  <si>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</si>
  <si>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</si>
  <si>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</si>
  <si>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</si>
  <si>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</si>
  <si>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</si>
  <si>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</si>
  <si>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</si>
  <si>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</si>
  <si>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</si>
  <si>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</si>
  <si>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</si>
  <si>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</si>
  <si>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</si>
  <si>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</si>
  <si>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</si>
  <si>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</si>
  <si>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</si>
  <si>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</si>
  <si>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</si>
  <si>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</si>
  <si>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</si>
  <si>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</si>
  <si>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</si>
  <si>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</si>
  <si>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</si>
  <si>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</si>
  <si>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</si>
  <si>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</si>
  <si>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</si>
  <si>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</si>
  <si>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</si>
  <si>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</si>
  <si>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</si>
  <si>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</si>
  <si>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</si>
  <si>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</si>
  <si>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</si>
  <si>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</si>
  <si>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</si>
  <si>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</si>
  <si>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</si>
  <si>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</si>
  <si>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</si>
  <si>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</si>
  <si>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</si>
  <si>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</si>
  <si>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</si>
  <si>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</si>
  <si>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</si>
  <si>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</si>
  <si>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</si>
  <si>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</si>
  <si>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</si>
  <si>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</si>
  <si>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</si>
  <si>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</si>
  <si>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</si>
  <si>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</si>
  <si>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</si>
  <si>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</si>
  <si>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</si>
  <si>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</si>
  <si>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</si>
  <si>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</si>
  <si>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</si>
  <si>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</si>
  <si>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</si>
  <si>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</si>
  <si>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</si>
  <si>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</si>
  <si>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</si>
  <si>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</si>
  <si>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</si>
  <si>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</si>
  <si>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</si>
  <si>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</si>
  <si>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</si>
  <si>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</si>
  <si>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</si>
  <si>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</si>
  <si>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</si>
  <si>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</si>
  <si>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</si>
  <si>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</si>
  <si>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</si>
  <si>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</si>
  <si>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</si>
  <si>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</si>
  <si>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</si>
  <si>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</si>
  <si>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</si>
  <si>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</si>
  <si>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</si>
  <si>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</si>
  <si>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</si>
  <si>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</si>
  <si>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</si>
  <si>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</si>
  <si>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</si>
  <si>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</si>
  <si>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</si>
  <si>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</si>
  <si>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</si>
  <si>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</si>
  <si>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</si>
  <si>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</si>
  <si>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</si>
  <si>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</si>
  <si>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</si>
  <si>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</si>
  <si>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</si>
  <si>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</si>
  <si>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</si>
  <si>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</si>
  <si>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</si>
  <si>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</si>
  <si>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</si>
  <si>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</si>
  <si>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</si>
  <si>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</si>
  <si>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</si>
  <si>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</si>
  <si>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</si>
  <si>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</si>
  <si>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</si>
  <si>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</si>
  <si>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</si>
  <si>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</si>
  <si>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</si>
  <si>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</si>
  <si>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</si>
  <si>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</si>
  <si>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</si>
  <si>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</si>
  <si>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</si>
  <si>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</si>
  <si>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</si>
  <si>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</si>
  <si>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</si>
  <si>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</si>
  <si>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</si>
  <si>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</si>
  <si>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</si>
  <si>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</si>
  <si>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</si>
  <si>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</si>
  <si>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</si>
  <si>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</si>
  <si>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</si>
  <si>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</si>
  <si>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</si>
  <si>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</si>
  <si>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</si>
  <si>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</si>
  <si>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</si>
  <si>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</si>
  <si>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</si>
  <si>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</si>
  <si>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</si>
  <si>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</si>
  <si>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</si>
  <si>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</si>
  <si>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</si>
  <si>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</si>
  <si>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</si>
  <si>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</si>
  <si>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</si>
  <si>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</si>
  <si>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</si>
  <si>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</si>
  <si>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</si>
  <si>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</si>
  <si>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</si>
  <si>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</si>
  <si>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</si>
  <si>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</si>
  <si>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</si>
  <si>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</si>
  <si>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</si>
  <si>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</si>
  <si>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</si>
  <si>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</si>
  <si>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</si>
  <si>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</si>
  <si>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</si>
  <si>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</si>
  <si>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</si>
  <si>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</si>
  <si>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</si>
  <si>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</si>
  <si>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</si>
  <si>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</si>
  <si>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</si>
  <si>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</si>
  <si>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</si>
  <si>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</si>
  <si>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</si>
  <si>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</si>
  <si>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</si>
  <si>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</si>
  <si>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</si>
  <si>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</si>
  <si>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</si>
  <si>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</si>
  <si>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</si>
  <si>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</si>
  <si>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</si>
  <si>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</si>
  <si>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</si>
  <si>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</si>
  <si>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</si>
  <si>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</si>
  <si>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</si>
  <si>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</si>
  <si>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</si>
  <si>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</si>
  <si>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</si>
  <si>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</si>
  <si>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</si>
  <si>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</si>
  <si>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</si>
  <si>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</si>
  <si>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</si>
  <si>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</si>
  <si>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</si>
  <si>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</si>
  <si>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</si>
  <si>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</si>
  <si>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</si>
  <si>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</si>
  <si>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</si>
  <si>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</si>
  <si>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</si>
  <si>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</si>
  <si>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</si>
  <si>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</si>
  <si>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</si>
  <si>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</si>
  <si>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</si>
  <si>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</si>
  <si>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</si>
  <si>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</si>
  <si>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</si>
  <si>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</si>
  <si>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</si>
  <si>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</si>
  <si>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</si>
  <si>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</si>
  <si>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</si>
  <si>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</si>
  <si>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</si>
  <si>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</si>
  <si>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</si>
  <si>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</si>
  <si>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</si>
  <si>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</si>
  <si>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</si>
  <si>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</si>
  <si>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</si>
  <si>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</si>
  <si>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</si>
  <si>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</si>
  <si>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</si>
  <si>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</si>
  <si>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</si>
  <si>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</si>
  <si>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</si>
  <si>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</si>
  <si>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</si>
  <si>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</si>
  <si>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</si>
  <si>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</si>
  <si>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</si>
  <si>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</si>
  <si>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</si>
  <si>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</si>
  <si>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</si>
  <si>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</si>
  <si>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</si>
  <si>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</si>
  <si>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</si>
  <si>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</si>
  <si>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</si>
  <si>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</si>
  <si>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</si>
  <si>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</si>
  <si>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</si>
  <si>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</si>
  <si>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</si>
  <si>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</si>
  <si>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</si>
  <si>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</si>
  <si>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</si>
  <si>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</si>
  <si>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</si>
  <si>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</si>
  <si>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</si>
  <si>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</si>
  <si>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</si>
  <si>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</si>
  <si>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</si>
  <si>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</si>
  <si>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</si>
  <si>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</si>
  <si>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</si>
  <si>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</si>
  <si>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</si>
  <si>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</si>
  <si>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</si>
  <si>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</si>
  <si>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</si>
  <si>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</si>
  <si>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</si>
  <si>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</si>
  <si>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</si>
  <si>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</si>
  <si>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</si>
  <si>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</si>
  <si>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</si>
  <si>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</si>
  <si>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</si>
  <si>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</si>
  <si>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</si>
  <si>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</si>
  <si>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</si>
  <si>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</si>
  <si>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</si>
  <si>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</si>
  <si>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</si>
  <si>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</si>
  <si>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</si>
  <si>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</si>
  <si>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</si>
  <si>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</si>
  <si>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</si>
  <si>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</si>
  <si>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</si>
  <si>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</si>
  <si>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</si>
  <si>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</si>
  <si>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</si>
  <si>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</si>
  <si>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</si>
  <si>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</si>
  <si>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</si>
  <si>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</si>
  <si>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</si>
  <si>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</si>
  <si>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</si>
  <si>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</si>
  <si>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</si>
  <si>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</si>
  <si>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</si>
  <si>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</si>
  <si>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</si>
  <si>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</si>
  <si>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</si>
  <si>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</si>
  <si>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</si>
  <si>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</si>
  <si>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</si>
  <si>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</si>
  <si>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</si>
  <si>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</si>
  <si>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</si>
  <si>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</si>
  <si>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</si>
  <si>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</si>
  <si>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</si>
  <si>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</si>
  <si>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</si>
  <si>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</si>
  <si>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</si>
  <si>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</si>
  <si>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</si>
  <si>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</si>
  <si>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</si>
  <si>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</si>
  <si>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</si>
  <si>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</si>
  <si>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</si>
  <si>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</si>
  <si>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</si>
  <si>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</si>
  <si>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</si>
  <si>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</si>
  <si>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</si>
  <si>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</si>
  <si>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</si>
  <si>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</si>
  <si>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</si>
  <si>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</si>
  <si>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</si>
  <si>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</si>
  <si>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</si>
  <si>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</si>
  <si>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</si>
  <si>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</si>
  <si>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</si>
  <si>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</si>
  <si>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</si>
  <si>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</si>
  <si>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</si>
  <si>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</si>
  <si>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</si>
  <si>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</si>
  <si>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</si>
  <si>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</si>
  <si>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</si>
  <si>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</si>
  <si>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</si>
  <si>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</si>
  <si>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</si>
  <si>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</si>
  <si>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</si>
  <si>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</si>
  <si>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</si>
  <si>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</si>
  <si>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</si>
  <si>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</si>
  <si>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</si>
  <si>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</si>
  <si>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</si>
  <si>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</si>
  <si>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</si>
  <si>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</si>
  <si>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</si>
  <si>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</si>
  <si>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</si>
  <si>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</si>
  <si>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</si>
  <si>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</si>
  <si>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</si>
  <si>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</si>
  <si>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</si>
  <si>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</si>
  <si>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</si>
  <si>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</si>
  <si>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</si>
  <si>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</si>
  <si>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</si>
  <si>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</si>
  <si>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</si>
  <si>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</si>
  <si>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</si>
  <si>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</si>
  <si>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</si>
  <si>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</si>
  <si>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</si>
  <si>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</si>
  <si>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</si>
  <si>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</si>
  <si>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</si>
  <si>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</si>
  <si>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</si>
  <si>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</si>
  <si>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</si>
  <si>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</si>
  <si>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</si>
  <si>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</si>
  <si>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</si>
  <si>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</si>
  <si>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</si>
  <si>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</si>
  <si>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</si>
  <si>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</si>
  <si>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</si>
  <si>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</si>
  <si>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</si>
  <si>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</si>
  <si>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</si>
  <si>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</si>
  <si>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</si>
  <si>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</si>
  <si>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</si>
  <si>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</si>
  <si>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</si>
  <si>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</si>
  <si>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</si>
  <si>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</si>
  <si>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</si>
  <si>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</si>
  <si>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</si>
  <si>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</si>
  <si>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</si>
  <si>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</si>
  <si>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</si>
  <si>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</si>
  <si>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</si>
  <si>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</si>
  <si>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</si>
  <si>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</si>
  <si>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</si>
  <si>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</si>
  <si>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</si>
  <si>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</si>
  <si>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</si>
  <si>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</si>
  <si>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</si>
  <si>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</si>
  <si>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</si>
  <si>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</si>
  <si>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</si>
  <si>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</si>
  <si>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</si>
  <si>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</si>
  <si>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</si>
  <si>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</si>
  <si>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</si>
  <si>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</si>
  <si>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</si>
  <si>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</si>
  <si>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</si>
  <si>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</si>
  <si>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</si>
  <si>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</si>
  <si>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</si>
  <si>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</si>
  <si>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</si>
  <si>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</si>
  <si>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</si>
  <si>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</si>
  <si>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</si>
  <si>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</si>
  <si>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</si>
  <si>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</si>
  <si>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</si>
  <si>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</si>
  <si>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</si>
  <si>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</si>
  <si>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</si>
  <si>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</si>
  <si>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</si>
  <si>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</si>
  <si>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</si>
  <si>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</si>
  <si>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</si>
  <si>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</si>
  <si>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</si>
  <si>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</si>
  <si>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</si>
  <si>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</si>
  <si>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</si>
  <si>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</si>
  <si>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</si>
  <si>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</si>
  <si>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</si>
  <si>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</si>
  <si>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</si>
  <si>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</si>
  <si>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</si>
  <si>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</si>
  <si>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</si>
  <si>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</si>
  <si>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</si>
  <si>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</si>
  <si>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</si>
  <si>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</si>
  <si>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</si>
  <si>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</si>
  <si>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</si>
  <si>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</si>
  <si>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</si>
  <si>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</si>
  <si>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</si>
  <si>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</si>
  <si>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</si>
  <si>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</si>
  <si>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</si>
  <si>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</si>
  <si>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</si>
  <si>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</si>
  <si>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</si>
  <si>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</si>
  <si>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</si>
  <si>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</si>
  <si>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</si>
  <si>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</si>
  <si>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</si>
  <si>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</si>
  <si>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</si>
  <si>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</si>
  <si>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</si>
  <si>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</si>
  <si>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</si>
  <si>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</si>
  <si>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</si>
  <si>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</si>
  <si>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</si>
  <si>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</si>
  <si>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</si>
  <si>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</si>
  <si>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</si>
  <si>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</si>
  <si>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</si>
  <si>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</si>
  <si>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</si>
  <si>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</si>
  <si>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</si>
  <si>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</si>
  <si>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</si>
  <si>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</si>
  <si>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</si>
  <si>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</si>
  <si>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</si>
  <si>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</si>
  <si>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</si>
  <si>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</si>
  <si>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</si>
  <si>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</si>
  <si>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</si>
  <si>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</si>
  <si>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</si>
  <si>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</si>
  <si>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</si>
  <si>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</si>
  <si>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</si>
  <si>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</si>
  <si>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</si>
  <si>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</si>
  <si>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</si>
  <si>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</si>
  <si>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</si>
  <si>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</si>
  <si>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</si>
  <si>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</si>
  <si>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</si>
  <si>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</si>
  <si>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</si>
  <si>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</si>
  <si>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</si>
  <si>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</si>
  <si>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</si>
  <si>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</si>
  <si>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</si>
  <si>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</si>
  <si>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</si>
  <si>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</si>
  <si>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</si>
  <si>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</si>
  <si>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</si>
  <si>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</si>
  <si>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</si>
  <si>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</si>
  <si>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</si>
  <si>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</si>
  <si>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</si>
  <si>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</si>
  <si>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</si>
  <si>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</si>
  <si>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</si>
  <si>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</si>
  <si>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</si>
  <si>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</si>
  <si>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</si>
  <si>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</si>
  <si>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</si>
  <si>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</si>
  <si>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</si>
  <si>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</si>
  <si>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</si>
  <si>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</si>
  <si>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</si>
  <si>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</si>
  <si>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</si>
  <si>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</si>
  <si>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</si>
  <si>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</si>
  <si>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</si>
  <si>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</si>
  <si>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</si>
  <si>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</si>
  <si>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</si>
  <si>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</si>
  <si>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</si>
  <si>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</si>
  <si>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</si>
  <si>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</si>
  <si>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</si>
  <si>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</si>
  <si>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</si>
  <si>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</si>
  <si>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</si>
  <si>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</si>
  <si>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</si>
  <si>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</si>
  <si>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</si>
  <si>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</si>
  <si>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</si>
  <si>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</si>
  <si>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</si>
  <si>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</si>
  <si>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</si>
  <si>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</si>
  <si>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</si>
  <si>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</si>
  <si>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</si>
  <si>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</si>
  <si>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</si>
  <si>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</si>
  <si>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</si>
  <si>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</si>
  <si>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</si>
  <si>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</si>
  <si>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</si>
  <si>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</si>
  <si>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</si>
  <si>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</si>
  <si>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</si>
  <si>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</si>
  <si>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</si>
  <si>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</si>
  <si>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</si>
  <si>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</si>
  <si>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</si>
  <si>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</si>
  <si>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</si>
  <si>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</si>
  <si>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</si>
  <si>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</si>
  <si>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</si>
  <si>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</si>
  <si>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</si>
  <si>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</si>
  <si>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</si>
  <si>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</si>
  <si>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</si>
  <si>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</si>
  <si>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</si>
  <si>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</si>
  <si>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</si>
  <si>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</si>
  <si>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</si>
  <si>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</si>
  <si>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</si>
  <si>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</si>
  <si>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</si>
  <si>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</si>
  <si>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</si>
  <si>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</si>
  <si>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</si>
  <si>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</si>
  <si>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</si>
  <si>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</si>
  <si>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</si>
  <si>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</si>
  <si>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</si>
  <si>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</si>
  <si>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</si>
  <si>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</si>
  <si>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</si>
  <si>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</si>
  <si>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</si>
  <si>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</si>
  <si>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</si>
  <si>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</si>
  <si>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</si>
  <si>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</si>
  <si>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</si>
  <si>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</si>
  <si>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</si>
  <si>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</si>
  <si>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</si>
  <si>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</si>
  <si>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</si>
  <si>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</si>
  <si>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</si>
  <si>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</si>
  <si>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</si>
  <si>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</si>
  <si>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</si>
  <si>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</si>
  <si>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</si>
  <si>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</si>
  <si>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</si>
  <si>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</si>
  <si>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</si>
  <si>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</si>
  <si>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</si>
  <si>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</si>
  <si>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</si>
  <si>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</si>
  <si>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</si>
  <si>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</si>
  <si>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</si>
  <si>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</si>
  <si>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</si>
  <si>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</si>
  <si>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</si>
  <si>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</si>
  <si>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</si>
  <si>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</si>
  <si>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</si>
  <si>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</si>
  <si>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</si>
  <si>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</si>
  <si>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</si>
  <si>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</si>
  <si>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</si>
  <si>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</si>
  <si>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</si>
  <si>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</si>
  <si>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</si>
  <si>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</si>
  <si>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</si>
  <si>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</si>
  <si>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</si>
  <si>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</si>
  <si>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</si>
  <si>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</si>
  <si>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</si>
  <si>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</si>
  <si>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</si>
  <si>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</si>
  <si>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</si>
  <si>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</si>
  <si>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</si>
  <si>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</si>
  <si>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</si>
  <si>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</si>
  <si>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</si>
  <si>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</si>
  <si>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</si>
  <si>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</si>
  <si>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</si>
  <si>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</si>
  <si>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</si>
  <si>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</si>
  <si>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</si>
  <si>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</si>
  <si>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</si>
  <si>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</si>
  <si>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</si>
  <si>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</si>
  <si>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</si>
  <si>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</si>
  <si>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</si>
  <si>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</si>
  <si>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</si>
  <si>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</si>
  <si>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</si>
  <si>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</si>
  <si>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</si>
  <si>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</si>
  <si>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</si>
  <si>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</si>
  <si>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</si>
  <si>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</si>
  <si>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</si>
  <si>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</si>
  <si>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</si>
  <si>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</si>
  <si>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</si>
  <si>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</si>
  <si>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</si>
  <si>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</si>
  <si>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</si>
  <si>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</si>
  <si>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</si>
  <si>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</si>
  <si>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</si>
  <si>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</si>
  <si>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</si>
  <si>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</si>
  <si>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</si>
  <si>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</si>
  <si>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</si>
  <si>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</si>
  <si>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</si>
  <si>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</si>
  <si>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</si>
  <si>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</si>
  <si>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</si>
  <si>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</si>
  <si>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</si>
  <si>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</si>
  <si>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</si>
  <si>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</si>
  <si>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</si>
  <si>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</si>
  <si>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</si>
  <si>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</si>
  <si>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</si>
  <si>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</si>
  <si>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</si>
  <si>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</si>
  <si>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</si>
  <si>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</si>
  <si>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</si>
  <si>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</si>
  <si>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</si>
  <si>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</si>
  <si>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</si>
  <si>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</si>
  <si>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</si>
  <si>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</si>
  <si>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</si>
  <si>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</si>
  <si>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</si>
  <si>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</si>
  <si>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</si>
  <si>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</si>
  <si>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</si>
  <si>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</si>
  <si>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</si>
  <si>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</si>
  <si>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</si>
  <si>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</si>
  <si>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</si>
  <si>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</si>
  <si>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</si>
  <si>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</si>
  <si>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</si>
  <si>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</si>
  <si>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</si>
  <si>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</si>
  <si>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</si>
  <si>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</si>
  <si>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</si>
  <si>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</si>
  <si>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</si>
  <si>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</si>
  <si>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</si>
  <si>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</si>
  <si>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</si>
  <si>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</si>
  <si>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</si>
  <si>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</si>
  <si>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</si>
  <si>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</si>
  <si>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</si>
  <si>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</si>
  <si>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</si>
  <si>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</si>
  <si>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</si>
  <si>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</si>
  <si>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</si>
  <si>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</si>
  <si>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</si>
  <si>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</si>
  <si>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</si>
  <si>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</si>
  <si>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</si>
  <si>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</si>
  <si>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</si>
  <si>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</si>
  <si>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</si>
  <si>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</si>
  <si>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</si>
  <si>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</si>
  <si>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</si>
  <si>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</si>
  <si>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</si>
  <si>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</si>
  <si>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</si>
  <si>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</si>
  <si>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</si>
  <si>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</si>
  <si>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</si>
  <si>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</si>
  <si>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</si>
  <si>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</si>
  <si>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</si>
  <si>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</si>
  <si>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</si>
  <si>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</si>
  <si>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</si>
  <si>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</si>
  <si>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</si>
  <si>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</si>
  <si>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</si>
  <si>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</si>
  <si>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</si>
  <si>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</si>
  <si>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</si>
  <si>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</si>
  <si>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</si>
  <si>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</si>
  <si>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</si>
  <si>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</si>
  <si>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</si>
  <si>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</si>
  <si>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</si>
  <si>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</si>
  <si>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</si>
  <si>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</si>
  <si>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</si>
  <si>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</si>
  <si>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</si>
  <si>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</si>
  <si>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</si>
  <si>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</si>
  <si>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</si>
  <si>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</si>
  <si>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</si>
  <si>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</si>
  <si>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</si>
  <si>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</si>
  <si>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</si>
  <si>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</si>
  <si>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</si>
  <si>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</si>
  <si>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</si>
  <si>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</si>
  <si>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</si>
  <si>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</si>
  <si>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</si>
  <si>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</si>
  <si>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</si>
  <si>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</si>
  <si>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</si>
  <si>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</si>
  <si>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</si>
  <si>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</si>
  <si>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</si>
  <si>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</si>
  <si>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</si>
  <si>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</si>
  <si>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</si>
  <si>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</si>
  <si>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</si>
  <si>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</si>
  <si>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</si>
  <si>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</si>
  <si>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</si>
  <si>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</si>
  <si>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</si>
  <si>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</si>
  <si>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</si>
  <si>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</si>
  <si>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</si>
  <si>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</si>
  <si>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</si>
  <si>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</si>
  <si>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</si>
  <si>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</si>
  <si>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</si>
  <si>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</si>
  <si>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</si>
  <si>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</si>
  <si>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</si>
  <si>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</si>
  <si>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</si>
  <si>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</si>
  <si>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</si>
  <si>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</si>
  <si>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</si>
  <si>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</si>
  <si>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</si>
  <si>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</si>
  <si>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</si>
  <si>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</si>
  <si>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</si>
  <si>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</si>
  <si>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</si>
  <si>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</si>
  <si>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</si>
  <si>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</si>
  <si>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</si>
  <si>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</si>
  <si>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</si>
  <si>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</si>
  <si>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</si>
  <si>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</si>
  <si>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</si>
  <si>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</si>
  <si>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</si>
  <si>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</si>
  <si>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</si>
  <si>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</si>
  <si>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</si>
  <si>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</si>
  <si>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</si>
  <si>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</si>
  <si>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</si>
  <si>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</si>
  <si>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</si>
  <si>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</si>
  <si>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</si>
  <si>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</si>
  <si>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</si>
  <si>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</si>
  <si>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</si>
  <si>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</si>
  <si>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</si>
  <si>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</si>
  <si>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</si>
  <si>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</si>
  <si>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</si>
  <si>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</si>
  <si>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</si>
  <si>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</si>
  <si>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</si>
  <si>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</si>
  <si>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</si>
  <si>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</si>
  <si>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</si>
  <si>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</si>
  <si>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</si>
  <si>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</si>
  <si>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</si>
  <si>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</si>
  <si>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</si>
  <si>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</si>
  <si>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</si>
  <si>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</si>
  <si>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</si>
  <si>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</si>
  <si>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</si>
  <si>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</si>
  <si>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</si>
  <si>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</si>
  <si>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</si>
  <si>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</si>
  <si>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</si>
  <si>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</si>
  <si>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</si>
  <si>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</si>
  <si>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</si>
  <si>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</si>
  <si>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</si>
  <si>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</si>
  <si>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</si>
  <si>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</si>
  <si>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</si>
  <si>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</si>
  <si>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</si>
  <si>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</si>
  <si>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</si>
  <si>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</si>
  <si>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</si>
  <si>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</si>
  <si>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</si>
  <si>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</si>
  <si>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</si>
  <si>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</si>
  <si>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</si>
  <si>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</si>
  <si>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</si>
  <si>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</si>
  <si>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</si>
  <si>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</si>
  <si>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</si>
  <si>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</si>
  <si>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</si>
  <si>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</si>
  <si>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</si>
  <si>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</si>
  <si>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</si>
  <si>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</si>
  <si>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</si>
  <si>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</si>
  <si>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</si>
  <si>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</si>
  <si>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</si>
  <si>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</si>
  <si>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</si>
  <si>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</si>
  <si>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</si>
  <si>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</si>
  <si>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</si>
  <si>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</si>
  <si>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</si>
  <si>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</si>
  <si>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</si>
  <si>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</si>
  <si>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</si>
  <si>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</si>
  <si>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</si>
  <si>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</si>
  <si>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</si>
  <si>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</si>
  <si>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</si>
  <si>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</si>
  <si>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</si>
  <si>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</si>
  <si>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</si>
  <si>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</si>
  <si>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</si>
  <si>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</si>
  <si>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</si>
  <si>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</si>
  <si>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</si>
  <si>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</si>
  <si>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</si>
  <si>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</si>
  <si>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</si>
  <si>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</si>
  <si>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</si>
  <si>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</si>
  <si>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</si>
  <si>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</si>
  <si>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</si>
  <si>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</si>
  <si>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</si>
  <si>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</si>
  <si>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</si>
  <si>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</si>
  <si>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</si>
  <si>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</si>
  <si>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</si>
  <si>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</si>
  <si>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</si>
  <si>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</si>
  <si>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</si>
  <si>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</si>
  <si>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</si>
  <si>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</si>
  <si>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</si>
  <si>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</si>
  <si>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</si>
  <si>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</si>
  <si>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</si>
  <si>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</si>
  <si>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</si>
  <si>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</si>
  <si>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</si>
  <si>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</si>
  <si>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</si>
  <si>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</si>
  <si>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</si>
  <si>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</si>
  <si>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</si>
  <si>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</si>
  <si>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</si>
  <si>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</si>
  <si>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</si>
  <si>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</si>
  <si>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</si>
  <si>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</si>
  <si>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</si>
  <si>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</si>
  <si>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</si>
  <si>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</si>
  <si>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</si>
  <si>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</si>
  <si>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</si>
  <si>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</si>
  <si>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</si>
  <si>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</si>
  <si>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</si>
  <si>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</si>
  <si>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</si>
  <si>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</si>
  <si>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</si>
  <si>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</si>
  <si>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</si>
  <si>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</si>
  <si>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</si>
  <si>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</si>
  <si>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</si>
  <si>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</si>
  <si>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</si>
  <si>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</si>
  <si>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</si>
  <si>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</si>
  <si>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</si>
  <si>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</si>
  <si>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</si>
  <si>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</si>
  <si>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</si>
  <si>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</si>
  <si>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</si>
  <si>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</si>
  <si>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</si>
  <si>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</si>
  <si>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</si>
  <si>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</si>
  <si>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</si>
  <si>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</si>
  <si>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</si>
  <si>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</si>
  <si>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</si>
  <si>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</si>
  <si>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</si>
  <si>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</si>
  <si>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</si>
  <si>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</si>
  <si>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</si>
  <si>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</si>
  <si>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</si>
  <si>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</si>
  <si>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</si>
  <si>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</si>
  <si>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</si>
  <si>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</si>
  <si>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</si>
  <si>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</si>
  <si>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</si>
  <si>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</si>
  <si>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</si>
  <si>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</si>
  <si>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</si>
  <si>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</si>
  <si>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</si>
  <si>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</si>
  <si>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</si>
  <si>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</si>
  <si>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</si>
  <si>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</si>
  <si>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</si>
  <si>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</si>
  <si>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</si>
  <si>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</si>
  <si>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</si>
  <si>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</si>
  <si>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</si>
  <si>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</si>
  <si>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</si>
  <si>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</si>
  <si>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</si>
  <si>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</si>
  <si>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</si>
  <si>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</si>
  <si>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</si>
  <si>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</si>
  <si>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</si>
  <si>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</si>
  <si>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</si>
  <si>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</si>
  <si>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</si>
  <si>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</si>
  <si>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</si>
  <si>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</si>
  <si>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</si>
  <si>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</si>
  <si>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</si>
  <si>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</si>
  <si>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</si>
  <si>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</si>
  <si>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</si>
  <si>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</si>
  <si>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</si>
  <si>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</si>
  <si>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</si>
  <si>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</si>
  <si>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</si>
  <si>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</si>
  <si>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</si>
  <si>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</si>
  <si>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</si>
  <si>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</si>
  <si>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</si>
  <si>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</si>
  <si>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</si>
  <si>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</si>
  <si>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</si>
  <si>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</si>
  <si>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</si>
  <si>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</si>
  <si>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</si>
  <si>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</si>
  <si>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</si>
  <si>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</si>
  <si>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</si>
  <si>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</si>
  <si>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</si>
  <si>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</si>
  <si>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</si>
  <si>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</si>
  <si>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</si>
  <si>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</si>
  <si>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</si>
  <si>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</si>
  <si>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</si>
  <si>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</si>
  <si>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</si>
  <si>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</si>
  <si>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</si>
  <si>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</si>
  <si>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</si>
  <si>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</si>
  <si>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</si>
  <si>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</si>
  <si>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</si>
  <si>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</si>
  <si>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</si>
  <si>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</si>
  <si>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</si>
  <si>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</si>
  <si>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</si>
  <si>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</si>
  <si>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</si>
  <si>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</si>
  <si>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</si>
  <si>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</si>
  <si>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</si>
  <si>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</si>
  <si>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</si>
  <si>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</si>
  <si>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</si>
  <si>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</si>
  <si>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</si>
  <si>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</si>
  <si>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</si>
  <si>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</si>
  <si>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</si>
  <si>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</si>
  <si>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</si>
  <si>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</si>
  <si>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</si>
  <si>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</si>
  <si>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</si>
  <si>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</si>
  <si>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</si>
  <si>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</si>
  <si>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</si>
  <si>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</si>
  <si>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</si>
  <si>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</si>
  <si>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</si>
  <si>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</si>
  <si>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</si>
  <si>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</si>
  <si>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</si>
  <si>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</si>
  <si>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</si>
  <si>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</si>
  <si>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</si>
  <si>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</si>
  <si>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</si>
  <si>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</si>
  <si>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</si>
  <si>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</si>
  <si>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</si>
  <si>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</si>
  <si>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</si>
  <si>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</si>
  <si>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</si>
  <si>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</si>
  <si>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</si>
  <si>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</si>
  <si>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</si>
  <si>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</si>
  <si>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</si>
  <si>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</si>
  <si>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</si>
  <si>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</si>
  <si>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</si>
  <si>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</si>
  <si>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</si>
  <si>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</si>
  <si>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</si>
  <si>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</si>
  <si>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</si>
  <si>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</si>
  <si>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</si>
  <si>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</si>
  <si>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</si>
  <si>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</si>
  <si>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</si>
  <si>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</si>
  <si>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</si>
  <si>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</si>
  <si>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</si>
  <si>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</si>
  <si>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</si>
  <si>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</si>
  <si>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</si>
  <si>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</si>
  <si>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</si>
  <si>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</si>
  <si>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</si>
  <si>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</si>
  <si>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</si>
  <si>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</si>
  <si>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</si>
  <si>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</si>
  <si>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</si>
  <si>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</si>
  <si>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</si>
  <si>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</si>
  <si>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</si>
  <si>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</si>
  <si>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</si>
  <si>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</si>
  <si>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</si>
  <si>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</si>
  <si>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</si>
  <si>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</si>
  <si>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</si>
  <si>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</si>
  <si>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</si>
  <si>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</si>
  <si>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</si>
  <si>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</si>
  <si>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</si>
  <si>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</si>
  <si>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</si>
  <si>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</si>
  <si>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</si>
  <si>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</si>
  <si>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</si>
  <si>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</si>
  <si>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</si>
  <si>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</si>
  <si>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</si>
  <si>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</si>
  <si>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</si>
  <si>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</si>
  <si>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</si>
  <si>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</si>
  <si>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</si>
  <si>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</si>
  <si>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</si>
  <si>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</si>
  <si>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</si>
  <si>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</si>
  <si>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</si>
  <si>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</si>
  <si>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</si>
  <si>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</si>
  <si>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</si>
  <si>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</si>
  <si>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</si>
  <si>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</si>
  <si>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</si>
  <si>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</si>
  <si>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</si>
  <si>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</si>
  <si>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</si>
  <si>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</si>
  <si>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</si>
  <si>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</si>
  <si>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</si>
  <si>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</si>
  <si>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</si>
  <si>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</si>
  <si>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</si>
  <si>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</si>
  <si>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</si>
  <si>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</si>
  <si>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</si>
  <si>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</si>
  <si>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</si>
  <si>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</si>
  <si>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</si>
  <si>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</si>
  <si>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</si>
  <si>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</si>
  <si>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</si>
  <si>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</si>
  <si>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</si>
  <si>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</si>
  <si>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</si>
  <si>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</si>
  <si>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</si>
  <si>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</si>
  <si>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</si>
  <si>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</si>
  <si>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</si>
  <si>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</si>
  <si>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</si>
  <si>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</si>
  <si>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</si>
  <si>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</si>
  <si>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</si>
  <si>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</si>
  <si>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</si>
  <si>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</si>
  <si>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</si>
  <si>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</si>
  <si>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</si>
  <si>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</si>
  <si>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</si>
  <si>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</si>
  <si>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</si>
  <si>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</si>
  <si>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</si>
  <si>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</si>
  <si>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</si>
  <si>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</si>
  <si>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</si>
  <si>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</si>
  <si>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</si>
  <si>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</si>
  <si>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</si>
  <si>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</si>
  <si>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</si>
  <si>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</si>
  <si>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</si>
  <si>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</si>
  <si>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</si>
  <si>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</si>
  <si>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</si>
  <si>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</si>
  <si>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</si>
  <si>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</si>
  <si>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</si>
  <si>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</si>
  <si>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</si>
  <si>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</si>
  <si>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</si>
  <si>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</si>
  <si>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</si>
  <si>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</si>
  <si>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</si>
  <si>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</si>
  <si>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</si>
  <si>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</si>
  <si>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</si>
  <si>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</si>
  <si>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</si>
  <si>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</si>
  <si>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</si>
  <si>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</si>
  <si>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</si>
  <si>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</si>
  <si>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</si>
  <si>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</si>
  <si>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</si>
  <si>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</si>
  <si>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</si>
  <si>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</si>
  <si>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</si>
  <si>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</si>
  <si>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</si>
  <si>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</si>
  <si>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</si>
  <si>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</si>
  <si>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</si>
  <si>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</si>
  <si>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</si>
  <si>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</si>
  <si>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</si>
  <si>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</si>
  <si>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</si>
  <si>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</si>
  <si>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</si>
  <si>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</si>
  <si>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</si>
  <si>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</si>
  <si>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</si>
  <si>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</si>
  <si>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</si>
  <si>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</si>
  <si>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</si>
  <si>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</si>
  <si>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</si>
  <si>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</si>
  <si>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</si>
  <si>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</si>
  <si>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</si>
  <si>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</si>
  <si>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</si>
  <si>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</si>
  <si>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</si>
  <si>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</si>
  <si>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</si>
  <si>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</si>
  <si>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</si>
  <si>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</si>
  <si>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</si>
  <si>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</si>
  <si>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</si>
  <si>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</si>
  <si>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</si>
  <si>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</si>
  <si>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</si>
  <si>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</si>
  <si>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</si>
  <si>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</si>
  <si>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</si>
  <si>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</si>
  <si>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</si>
  <si>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</si>
  <si>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</si>
  <si>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</si>
  <si>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</si>
  <si>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</si>
  <si>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</si>
  <si>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</si>
  <si>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</si>
  <si>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</si>
  <si>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</si>
  <si>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</si>
  <si>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</si>
  <si>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</si>
  <si>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</si>
  <si>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</si>
  <si>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</si>
  <si>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</si>
  <si>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</si>
  <si>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</si>
  <si>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</si>
  <si>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</si>
  <si>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</si>
  <si>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</si>
  <si>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</si>
  <si>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</si>
  <si>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</si>
  <si>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</si>
  <si>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</si>
  <si>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</si>
  <si>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</si>
  <si>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</si>
  <si>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</si>
  <si>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</si>
  <si>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</si>
  <si>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</si>
  <si>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</si>
  <si>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</si>
  <si>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</si>
  <si>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</si>
  <si>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</si>
  <si>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</si>
  <si>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</si>
  <si>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</si>
  <si>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</si>
  <si>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</si>
  <si>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</si>
  <si>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</si>
  <si>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</si>
  <si>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</si>
  <si>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</si>
  <si>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</si>
  <si>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</si>
  <si>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</si>
  <si>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</si>
  <si>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</si>
  <si>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</si>
  <si>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</si>
  <si>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</si>
  <si>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</si>
  <si>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</si>
  <si>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</si>
  <si>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</si>
  <si>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</si>
  <si>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</si>
  <si>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</si>
  <si>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</si>
  <si>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</si>
  <si>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</si>
  <si>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</si>
  <si>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</si>
  <si>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</si>
  <si>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</si>
  <si>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</si>
  <si>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</si>
  <si>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</si>
  <si>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</si>
  <si>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</si>
  <si>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</si>
  <si>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</si>
  <si>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</si>
  <si>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</si>
  <si>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</si>
  <si>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</si>
  <si>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</si>
  <si>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</si>
  <si>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</si>
  <si>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</si>
  <si>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</si>
  <si>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</si>
  <si>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</si>
  <si>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</si>
  <si>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</si>
  <si>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</si>
  <si>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</si>
  <si>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</si>
  <si>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</si>
  <si>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</si>
  <si>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</si>
  <si>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</si>
  <si>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</si>
  <si>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</si>
  <si>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</si>
  <si>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</si>
  <si>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</si>
  <si>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</si>
  <si>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</si>
  <si>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</si>
  <si>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</si>
  <si>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</si>
  <si>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</si>
  <si>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</si>
  <si>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</si>
  <si>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</si>
  <si>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</si>
  <si>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</si>
  <si>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</si>
  <si>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</si>
  <si>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</si>
  <si>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</si>
  <si>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</si>
  <si>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</si>
  <si>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</si>
  <si>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</si>
  <si>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</si>
  <si>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</si>
  <si>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</si>
  <si>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</si>
  <si>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</si>
  <si>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</si>
  <si>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</si>
  <si>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</si>
  <si>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</si>
  <si>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</si>
  <si>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</si>
  <si>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</si>
  <si>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</si>
  <si>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</si>
  <si>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</si>
  <si>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</si>
  <si>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</si>
  <si>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</si>
  <si>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</si>
  <si>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</si>
  <si>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</si>
  <si>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</si>
  <si>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</si>
  <si>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</si>
  <si>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</si>
  <si>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</si>
  <si>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</si>
  <si>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</si>
  <si>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</si>
  <si>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</si>
  <si>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</si>
  <si>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</si>
  <si>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</si>
  <si>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</si>
  <si>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</si>
  <si>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</si>
  <si>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</si>
  <si>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</si>
  <si>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</si>
  <si>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</si>
  <si>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</si>
  <si>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</si>
  <si>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</si>
  <si>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</si>
  <si>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</si>
  <si>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</si>
  <si>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</si>
  <si>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</si>
  <si>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</si>
  <si>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</si>
  <si>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</si>
  <si>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</si>
  <si>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</si>
  <si>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</si>
  <si>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</si>
  <si>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</si>
  <si>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</si>
  <si>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</si>
  <si>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</si>
  <si>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</si>
  <si>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</si>
  <si>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</si>
  <si>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</si>
  <si>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</si>
  <si>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</si>
  <si>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</si>
  <si>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</si>
  <si>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</si>
  <si>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</si>
  <si>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</si>
  <si>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</si>
  <si>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</si>
  <si>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</si>
  <si>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</si>
  <si>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</si>
  <si>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</si>
  <si>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</si>
  <si>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</si>
  <si>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</si>
  <si>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</si>
  <si>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</si>
  <si>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</si>
  <si>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</si>
  <si>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</si>
  <si>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</si>
  <si>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</si>
  <si>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</si>
  <si>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</si>
  <si>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</si>
  <si>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</si>
  <si>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</si>
  <si>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</si>
  <si>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</si>
  <si>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</si>
  <si>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</si>
  <si>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</si>
  <si>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</si>
  <si>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</si>
  <si>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</si>
  <si>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</si>
  <si>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</si>
  <si>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</si>
  <si>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</si>
  <si>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</si>
  <si>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</si>
  <si>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</si>
  <si>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</si>
  <si>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</si>
  <si>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</si>
  <si>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</si>
  <si>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</si>
  <si>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</si>
  <si>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</si>
  <si>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</si>
  <si>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</si>
  <si>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</si>
  <si>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</si>
  <si>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</si>
  <si>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</si>
  <si>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</si>
  <si>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</si>
  <si>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</si>
  <si>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</si>
  <si>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</si>
  <si>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</si>
  <si>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</si>
  <si>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</si>
  <si>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</si>
  <si>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</si>
  <si>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</si>
  <si>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</si>
  <si>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</si>
  <si>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</si>
  <si>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</si>
  <si>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</si>
  <si>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</si>
  <si>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</si>
  <si>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</si>
  <si>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</si>
  <si>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</si>
  <si>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</si>
  <si>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</si>
  <si>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</si>
  <si>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</si>
  <si>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</si>
  <si>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</si>
  <si>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</si>
  <si>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</si>
  <si>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</si>
  <si>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</si>
  <si>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</si>
  <si>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</si>
  <si>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</si>
  <si>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</si>
  <si>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</si>
  <si>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</si>
  <si>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</si>
  <si>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</si>
  <si>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</si>
  <si>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</si>
  <si>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</si>
  <si>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</si>
  <si>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</si>
  <si>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</si>
  <si>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</si>
  <si>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</si>
  <si>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</si>
  <si>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</si>
  <si>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</si>
  <si>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</si>
  <si>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</si>
  <si>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</si>
  <si>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</si>
  <si>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</si>
  <si>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</si>
  <si>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</si>
  <si>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</si>
  <si>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</si>
  <si>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</si>
  <si>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</si>
  <si>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</si>
  <si>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</si>
  <si>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</si>
  <si>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</si>
  <si>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</si>
  <si>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</si>
  <si>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</si>
  <si>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</si>
  <si>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</si>
  <si>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</si>
  <si>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</si>
  <si>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</si>
  <si>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</si>
  <si>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</si>
  <si>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</si>
  <si>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</si>
  <si>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</si>
  <si>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</si>
  <si>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</si>
  <si>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</si>
  <si>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</si>
  <si>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</si>
  <si>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</si>
  <si>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</si>
  <si>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</si>
  <si>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</si>
  <si>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</si>
  <si>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</si>
  <si>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</si>
  <si>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</si>
  <si>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</si>
  <si>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</si>
  <si>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</si>
  <si>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</si>
  <si>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</si>
  <si>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</si>
  <si>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</si>
  <si>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</si>
  <si>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</si>
  <si>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</si>
  <si>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</si>
  <si>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</si>
  <si>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</si>
  <si>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</si>
  <si>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</si>
  <si>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</si>
  <si>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</si>
  <si>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</si>
  <si>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</si>
  <si>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</si>
  <si>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</si>
  <si>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</si>
  <si>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</si>
  <si>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</si>
  <si>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</si>
  <si>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</si>
  <si>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</si>
  <si>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</si>
  <si>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</si>
  <si>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</si>
  <si>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</si>
  <si>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</si>
  <si>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</si>
  <si>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</si>
  <si>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</si>
  <si>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</si>
  <si>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</si>
  <si>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</si>
  <si>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</si>
  <si>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</si>
  <si>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</si>
  <si>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</si>
  <si>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</si>
  <si>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</si>
  <si>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</si>
  <si>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</si>
  <si>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</si>
  <si>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</si>
  <si>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</si>
  <si>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</si>
  <si>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</si>
  <si>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</si>
  <si>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</si>
  <si>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</si>
  <si>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</si>
  <si>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</si>
  <si>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</si>
  <si>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</si>
  <si>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</si>
  <si>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</si>
  <si>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</si>
  <si>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</si>
  <si>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</si>
  <si>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</si>
  <si>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</si>
  <si>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</si>
  <si>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</si>
  <si>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</si>
  <si>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</si>
  <si>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</si>
  <si>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</si>
  <si>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</si>
  <si>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</si>
  <si>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</si>
  <si>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</si>
  <si>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</si>
  <si>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</si>
  <si>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</si>
  <si>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</si>
  <si>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</si>
  <si>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</si>
  <si>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</si>
  <si>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</si>
  <si>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</si>
  <si>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</si>
  <si>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</si>
  <si>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</si>
  <si>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</si>
  <si>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</si>
  <si>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</si>
  <si>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</si>
  <si>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</si>
  <si>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</si>
  <si>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</si>
  <si>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</si>
  <si>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</si>
  <si>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</si>
  <si>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</si>
  <si>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</si>
  <si>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</si>
  <si>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</si>
  <si>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</si>
  <si>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</si>
  <si>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</si>
  <si>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</si>
  <si>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</si>
  <si>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</si>
  <si>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</si>
  <si>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</si>
  <si>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</si>
  <si>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</si>
  <si>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</si>
  <si>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</si>
  <si>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</si>
  <si>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</si>
  <si>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</si>
  <si>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</si>
  <si>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</si>
  <si>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</si>
  <si>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</si>
  <si>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</si>
  <si>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</si>
  <si>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</si>
  <si>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</si>
  <si>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</si>
  <si>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</si>
  <si>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</si>
  <si>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</si>
  <si>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</si>
  <si>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</si>
  <si>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</si>
  <si>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</si>
  <si>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</si>
  <si>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</si>
  <si>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</si>
  <si>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</si>
  <si>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</si>
  <si>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</si>
  <si>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</si>
  <si>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</si>
  <si>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</si>
  <si>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</si>
  <si>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</si>
  <si>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</si>
  <si>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</si>
  <si>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</si>
  <si>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</si>
  <si>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</si>
  <si>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</si>
  <si>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</si>
  <si>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</si>
  <si>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</si>
  <si>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</si>
  <si>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</si>
  <si>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</si>
  <si>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</si>
  <si>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</si>
  <si>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</si>
  <si>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</si>
  <si>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</si>
  <si>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</si>
  <si>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</si>
  <si>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</si>
  <si>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</si>
  <si>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</si>
  <si>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</si>
  <si>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</si>
  <si>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</si>
  <si>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</si>
  <si>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</si>
  <si>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</si>
  <si>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</si>
  <si>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</si>
  <si>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</si>
  <si>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</si>
  <si>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</si>
  <si>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</si>
  <si>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</si>
  <si>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</si>
  <si>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</si>
  <si>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</si>
  <si>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</si>
  <si>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</si>
  <si>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</si>
  <si>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</si>
  <si>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</si>
  <si>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</si>
  <si>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</si>
  <si>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</si>
  <si>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</si>
  <si>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</si>
  <si>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</si>
  <si>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</si>
  <si>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</si>
  <si>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</si>
  <si>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</si>
  <si>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</si>
  <si>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</si>
  <si>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</si>
  <si>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</si>
  <si>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</si>
  <si>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</si>
  <si>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</si>
  <si>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</si>
  <si>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</si>
  <si>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</si>
  <si>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</si>
  <si>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</si>
  <si>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</si>
  <si>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</si>
  <si>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</si>
  <si>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</si>
  <si>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</si>
  <si>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</si>
  <si>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</si>
  <si>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</si>
  <si>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</si>
  <si>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</si>
  <si>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</si>
  <si>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</si>
  <si>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</si>
  <si>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</si>
  <si>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</si>
  <si>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</si>
  <si>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</si>
  <si>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</si>
  <si>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</si>
  <si>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</si>
  <si>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</si>
  <si>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</si>
  <si>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</si>
  <si>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</si>
  <si>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</si>
  <si>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</si>
  <si>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</si>
  <si>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</si>
  <si>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</si>
  <si>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</si>
  <si>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</si>
  <si>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</si>
  <si>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</si>
  <si>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</si>
  <si>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</si>
  <si>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</si>
  <si>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</si>
  <si>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</si>
  <si>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</si>
  <si>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</si>
  <si>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</si>
  <si>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</si>
  <si>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</si>
  <si>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</si>
  <si>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</si>
  <si>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</si>
  <si>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</si>
  <si>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</si>
  <si>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</si>
  <si>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</si>
  <si>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</si>
  <si>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</si>
  <si>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</si>
  <si>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</si>
  <si>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</si>
  <si>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</si>
  <si>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</si>
  <si>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</si>
  <si>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</si>
  <si>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</si>
  <si>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</si>
  <si>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</si>
  <si>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</si>
  <si>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</si>
  <si>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</si>
  <si>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</si>
  <si>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</si>
  <si>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</si>
  <si>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</si>
  <si>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</si>
  <si>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</si>
  <si>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</si>
  <si>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</si>
  <si>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</si>
  <si>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</si>
  <si>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</si>
  <si>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</si>
  <si>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</si>
  <si>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</si>
  <si>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</si>
  <si>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</si>
  <si>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</si>
  <si>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</si>
  <si>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</si>
  <si>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</si>
  <si>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</si>
  <si>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</si>
  <si>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</si>
  <si>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</si>
  <si>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</si>
  <si>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</si>
  <si>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</si>
  <si>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</si>
  <si>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</si>
  <si>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</si>
  <si>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</si>
  <si>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</si>
  <si>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</si>
  <si>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</si>
  <si>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</si>
  <si>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</si>
  <si>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</si>
  <si>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</si>
  <si>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</si>
  <si>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</si>
  <si>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</si>
  <si>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</si>
  <si>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</si>
  <si>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</si>
  <si>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</si>
  <si>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</si>
  <si>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</si>
  <si>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</si>
  <si>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</si>
  <si>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</si>
  <si>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</si>
  <si>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</si>
  <si>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</si>
  <si>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</si>
  <si>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</si>
  <si>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</si>
  <si>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</si>
  <si>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</si>
  <si>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</si>
  <si>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</si>
  <si>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</si>
  <si>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</si>
  <si>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</si>
  <si>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</si>
  <si>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</si>
  <si>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</si>
  <si>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</si>
  <si>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</si>
  <si>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</si>
  <si>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</si>
  <si>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</si>
  <si>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</si>
  <si>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</si>
  <si>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</si>
  <si>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</si>
  <si>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</si>
  <si>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</si>
  <si>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</si>
  <si>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</si>
  <si>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</si>
  <si>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</si>
  <si>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</si>
  <si>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</si>
  <si>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</si>
  <si>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</si>
  <si>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</si>
  <si>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</si>
  <si>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</si>
  <si>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</si>
  <si>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</si>
  <si>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</si>
  <si>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</si>
  <si>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</si>
  <si>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</si>
  <si>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</si>
  <si>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</si>
  <si>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</si>
  <si>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</si>
  <si>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</si>
  <si>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</si>
  <si>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</si>
  <si>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</si>
  <si>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</si>
  <si>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</si>
  <si>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</si>
  <si>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</si>
  <si>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</si>
  <si>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</si>
  <si>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</si>
  <si>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</si>
  <si>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</si>
  <si>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</si>
  <si>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</si>
  <si>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</si>
  <si>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</si>
  <si>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</si>
  <si>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</si>
  <si>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</si>
  <si>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</si>
  <si>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</si>
  <si>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</si>
  <si>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</si>
  <si>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</si>
  <si>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</si>
  <si>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</si>
  <si>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</si>
  <si>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</si>
  <si>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</si>
  <si>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</si>
  <si>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</si>
  <si>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</si>
  <si>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</si>
  <si>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</si>
  <si>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</si>
  <si>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</si>
  <si>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</si>
  <si>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</si>
  <si>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</si>
  <si>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</si>
  <si>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</si>
  <si>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</si>
  <si>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</si>
  <si>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</si>
  <si>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</si>
  <si>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</si>
  <si>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</si>
  <si>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</si>
  <si>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</si>
  <si>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</si>
  <si>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</si>
  <si>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</si>
  <si>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</si>
  <si>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</si>
  <si>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</si>
  <si>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</si>
  <si>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</si>
  <si>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</si>
  <si>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</si>
  <si>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</si>
  <si>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</si>
  <si>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</si>
  <si>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</si>
  <si>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</si>
  <si>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</si>
  <si>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</si>
  <si>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</si>
  <si>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</si>
  <si>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</si>
  <si>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</si>
  <si>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</si>
  <si>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</si>
  <si>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</si>
  <si>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</si>
  <si>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</si>
  <si>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</si>
  <si>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</si>
  <si>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</si>
  <si>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</si>
  <si>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</si>
  <si>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</si>
  <si>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</si>
  <si>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</si>
  <si>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</si>
  <si>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</si>
  <si>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</si>
  <si>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</si>
  <si>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</si>
  <si>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</si>
  <si>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</si>
  <si>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</si>
  <si>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</si>
  <si>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</si>
  <si>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</si>
  <si>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</si>
  <si>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</si>
  <si>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</si>
  <si>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</si>
  <si>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</si>
  <si>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</si>
  <si>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</si>
  <si>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</si>
  <si>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</si>
  <si>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</si>
  <si>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</si>
  <si>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</si>
  <si>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</si>
  <si>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</si>
  <si>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</si>
  <si>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</si>
  <si>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</si>
  <si>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</si>
  <si>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</si>
  <si>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</si>
  <si>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</si>
  <si>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</si>
  <si>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</si>
  <si>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</si>
  <si>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</si>
  <si>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</si>
  <si>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</si>
  <si>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</si>
  <si>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</si>
  <si>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</si>
  <si>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</si>
  <si>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</si>
  <si>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</si>
  <si>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</si>
  <si>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</si>
  <si>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</si>
  <si>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</si>
  <si>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</si>
  <si>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</si>
  <si>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</si>
  <si>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</si>
  <si>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</si>
  <si>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</si>
  <si>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</si>
  <si>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</si>
  <si>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</si>
  <si>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</si>
  <si>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</si>
  <si>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</si>
  <si>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</si>
  <si>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</si>
  <si>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</si>
  <si>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</si>
  <si>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</si>
  <si>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</si>
  <si>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</si>
  <si>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</si>
  <si>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</si>
  <si>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</si>
  <si>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</si>
  <si>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</si>
  <si>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</si>
  <si>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</si>
  <si>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</si>
  <si>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</si>
  <si>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</si>
  <si>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</si>
  <si>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</si>
  <si>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</si>
  <si>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</si>
  <si>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</si>
  <si>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</si>
  <si>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</si>
  <si>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</si>
  <si>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</si>
  <si>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</si>
  <si>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</si>
  <si>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</si>
  <si>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</si>
  <si>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</si>
  <si>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</si>
  <si>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</si>
  <si>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</si>
  <si>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</si>
  <si>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</si>
  <si>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</si>
  <si>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</si>
  <si>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</si>
  <si>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</si>
  <si>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</si>
  <si>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</si>
  <si>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</si>
  <si>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</si>
  <si>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</si>
  <si>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</si>
  <si>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</si>
  <si>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</si>
  <si>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</si>
  <si>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</si>
  <si>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</si>
  <si>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</si>
  <si>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</si>
  <si>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</si>
  <si>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</si>
  <si>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</si>
  <si>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</si>
  <si>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</si>
  <si>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</si>
  <si>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</si>
  <si>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</si>
  <si>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</si>
  <si>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</si>
  <si>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</si>
  <si>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</si>
  <si>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</si>
  <si>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</si>
  <si>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</si>
  <si>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</si>
  <si>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</si>
  <si>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</si>
  <si>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</si>
  <si>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</si>
  <si>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</si>
  <si>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</si>
  <si>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</si>
  <si>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</si>
  <si>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</si>
  <si>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</si>
  <si>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</si>
  <si>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</si>
  <si>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</si>
  <si>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</si>
  <si>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</si>
  <si>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</si>
  <si>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</si>
  <si>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</si>
  <si>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</si>
  <si>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</si>
  <si>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</si>
  <si>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</si>
  <si>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</si>
  <si>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</si>
  <si>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</si>
  <si>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</si>
  <si>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</si>
  <si>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</si>
  <si>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</si>
  <si>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</si>
  <si>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</si>
  <si>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</si>
  <si>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</si>
  <si>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</si>
  <si>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</si>
  <si>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</si>
  <si>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</si>
  <si>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</si>
  <si>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</si>
  <si>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</si>
  <si>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</si>
  <si>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</si>
  <si>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</si>
  <si>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</si>
  <si>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</si>
  <si>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</si>
  <si>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</si>
  <si>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</si>
  <si>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</si>
  <si>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</si>
  <si>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</si>
  <si>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</si>
  <si>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</si>
  <si>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</si>
  <si>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</si>
  <si>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</si>
  <si>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</si>
  <si>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</si>
  <si>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</si>
  <si>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</si>
  <si>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</si>
  <si>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</si>
  <si>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</si>
  <si>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</si>
  <si>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</si>
  <si>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</si>
  <si>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</si>
  <si>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</si>
  <si>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</si>
  <si>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</si>
  <si>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</si>
  <si>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</si>
  <si>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</si>
  <si>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</si>
  <si>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</si>
  <si>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</si>
  <si>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</si>
  <si>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</si>
  <si>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</si>
  <si>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</si>
  <si>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</si>
  <si>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</si>
  <si>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</si>
  <si>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</si>
  <si>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</si>
  <si>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</si>
  <si>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</si>
  <si>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</si>
  <si>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</si>
  <si>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</si>
  <si>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</si>
  <si>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</si>
  <si>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</si>
  <si>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</si>
  <si>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</si>
  <si>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</si>
  <si>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</si>
  <si>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</si>
  <si>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</si>
  <si>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</si>
  <si>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</si>
  <si>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</si>
  <si>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</si>
  <si>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</si>
  <si>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</si>
  <si>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</si>
  <si>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</si>
  <si>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</si>
  <si>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</si>
  <si>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</si>
  <si>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</si>
  <si>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</si>
  <si>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</si>
  <si>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</si>
  <si>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</si>
  <si>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</si>
  <si>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</si>
  <si>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</si>
  <si>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</si>
  <si>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</si>
  <si>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</si>
  <si>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</si>
  <si>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</si>
  <si>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</si>
  <si>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</si>
  <si>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</si>
  <si>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</si>
  <si>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</si>
  <si>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</si>
  <si>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</si>
  <si>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</si>
  <si>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</si>
  <si>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</si>
  <si>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</si>
  <si>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</si>
  <si>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</si>
  <si>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</si>
  <si>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</si>
  <si>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</si>
  <si>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</si>
  <si>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</si>
  <si>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</si>
  <si>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</si>
  <si>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</si>
  <si>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</si>
  <si>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</si>
  <si>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</si>
  <si>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</si>
  <si>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</si>
  <si>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</si>
  <si>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</si>
  <si>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</si>
  <si>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</si>
  <si>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</si>
  <si>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</si>
  <si>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</si>
  <si>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</si>
  <si>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</si>
  <si>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</si>
  <si>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</si>
  <si>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</si>
  <si>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</si>
  <si>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</si>
  <si>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</si>
  <si>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</si>
  <si>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</si>
  <si>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</si>
  <si>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</si>
  <si>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</si>
  <si>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</si>
  <si>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</si>
  <si>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</si>
  <si>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</si>
  <si>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</si>
  <si>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</si>
  <si>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</si>
  <si>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</si>
  <si>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</si>
  <si>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</si>
  <si>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</si>
  <si>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</si>
  <si>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</si>
  <si>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</si>
  <si>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</si>
  <si>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</si>
  <si>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</si>
  <si>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</si>
  <si>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</si>
  <si>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</si>
  <si>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</si>
  <si>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</si>
  <si>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</si>
  <si>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</si>
  <si>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</si>
  <si>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</si>
  <si>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</si>
  <si>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</si>
  <si>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</si>
  <si>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</si>
  <si>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</si>
  <si>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</si>
  <si>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</si>
  <si>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</si>
  <si>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</si>
  <si>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</si>
  <si>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</si>
  <si>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</si>
  <si>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</si>
  <si>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</si>
  <si>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</si>
  <si>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</si>
  <si>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</si>
  <si>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</si>
  <si>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</si>
  <si>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</si>
  <si>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</si>
  <si>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</si>
  <si>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</si>
  <si>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</si>
  <si>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</si>
  <si>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</si>
  <si>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</si>
  <si>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</si>
  <si>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</si>
  <si>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</si>
  <si>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</si>
  <si>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</si>
  <si>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</si>
  <si>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</si>
  <si>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</si>
  <si>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</si>
  <si>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</si>
  <si>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</si>
  <si>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</si>
  <si>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</si>
  <si>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</si>
  <si>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</si>
  <si>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</si>
  <si>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</si>
  <si>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</si>
  <si>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</si>
  <si>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</si>
  <si>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</si>
  <si>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</si>
  <si>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</si>
  <si>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</si>
  <si>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</si>
  <si>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</si>
  <si>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</si>
  <si>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</si>
  <si>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</si>
  <si>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</si>
  <si>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</si>
  <si>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</si>
  <si>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</si>
  <si>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</si>
  <si>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</si>
  <si>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</si>
  <si>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</si>
  <si>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</si>
  <si>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</si>
  <si>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</si>
  <si>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</si>
  <si>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</si>
  <si>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</si>
  <si>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</si>
  <si>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</si>
  <si>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</si>
  <si>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</si>
  <si>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</si>
  <si>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</si>
  <si>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</si>
  <si>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</si>
  <si>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</si>
  <si>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</si>
  <si>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</si>
  <si>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</si>
  <si>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</si>
  <si>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</si>
  <si>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</si>
  <si>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</si>
  <si>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</si>
  <si>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</si>
  <si>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</si>
  <si>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</si>
  <si>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</si>
  <si>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</si>
  <si>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</si>
  <si>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</si>
  <si>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</si>
  <si>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</si>
  <si>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</si>
  <si>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</si>
  <si>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</si>
  <si>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</si>
  <si>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</si>
  <si>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</si>
  <si>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</si>
  <si>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</si>
  <si>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</si>
  <si>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</si>
  <si>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</si>
  <si>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</si>
  <si>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</si>
  <si>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</si>
  <si>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</si>
  <si>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</si>
  <si>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</si>
  <si>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</si>
  <si>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</si>
  <si>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</si>
  <si>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</si>
  <si>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</si>
  <si>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</si>
  <si>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</si>
  <si>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</si>
  <si>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</si>
  <si>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</si>
  <si>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</si>
  <si>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</si>
  <si>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</si>
  <si>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</si>
  <si>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</si>
  <si>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</si>
  <si>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</si>
  <si>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</si>
  <si>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</si>
  <si>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</si>
  <si>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</si>
  <si>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</si>
  <si>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</si>
  <si>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</si>
  <si>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</si>
  <si>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</si>
  <si>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</si>
  <si>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</si>
  <si>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</si>
  <si>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</si>
  <si>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</si>
  <si>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</si>
  <si>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</si>
  <si>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</si>
  <si>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</si>
  <si>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</si>
  <si>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</si>
  <si>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</si>
  <si>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</si>
  <si>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</si>
  <si>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</si>
  <si>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</si>
  <si>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</si>
  <si>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</si>
  <si>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</si>
  <si>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</si>
  <si>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</si>
  <si>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</si>
  <si>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</si>
  <si>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</si>
  <si>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</si>
  <si>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</si>
  <si>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</si>
  <si>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</si>
  <si>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</si>
  <si>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</si>
  <si>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</si>
  <si>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</si>
  <si>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</si>
  <si>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</si>
  <si>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</si>
  <si>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</si>
  <si>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</si>
  <si>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</si>
  <si>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</si>
  <si>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</si>
  <si>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</si>
  <si>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</si>
  <si>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</si>
  <si>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</si>
  <si>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</si>
  <si>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</si>
  <si>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</si>
  <si>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</si>
  <si>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</si>
  <si>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</si>
  <si>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</si>
  <si>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</si>
  <si>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</si>
  <si>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</si>
  <si>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</si>
  <si>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</si>
  <si>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</si>
  <si>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</si>
  <si>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</si>
  <si>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</si>
  <si>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</si>
  <si>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</si>
  <si>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</si>
  <si>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</si>
  <si>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</si>
  <si>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</si>
  <si>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</si>
  <si>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</si>
  <si>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</si>
  <si>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</si>
  <si>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</si>
  <si>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</si>
  <si>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</si>
  <si>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</si>
  <si>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</si>
  <si>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</si>
  <si>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</si>
  <si>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</si>
  <si>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</si>
  <si>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</si>
  <si>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</si>
  <si>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</si>
  <si>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</si>
  <si>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</si>
  <si>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</si>
  <si>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</si>
  <si>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</si>
  <si>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</si>
  <si>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</si>
  <si>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</si>
  <si>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</si>
  <si>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</si>
  <si>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</si>
  <si>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</si>
  <si>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</si>
  <si>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</si>
  <si>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</si>
  <si>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</si>
  <si>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</si>
  <si>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</si>
  <si>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</si>
  <si>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</si>
  <si>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</si>
  <si>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</si>
  <si>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</si>
  <si>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</si>
  <si>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</si>
  <si>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</si>
  <si>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</si>
  <si>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</si>
  <si>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</si>
  <si>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</si>
  <si>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</si>
  <si>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</si>
  <si>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</si>
  <si>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</si>
  <si>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</si>
  <si>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</si>
  <si>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</si>
  <si>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</si>
  <si>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</si>
  <si>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</si>
  <si>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</si>
  <si>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</si>
  <si>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</si>
  <si>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</si>
  <si>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</si>
  <si>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</si>
  <si>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</si>
  <si>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</si>
  <si>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</si>
  <si>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</si>
  <si>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</si>
  <si>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</si>
  <si>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</si>
  <si>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</si>
  <si>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</si>
  <si>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</si>
  <si>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</si>
  <si>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</si>
  <si>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</si>
  <si>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</si>
  <si>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</si>
  <si>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</si>
  <si>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</si>
  <si>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</si>
  <si>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</si>
  <si>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</si>
  <si>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</si>
  <si>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</si>
  <si>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</si>
  <si>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</si>
  <si>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</si>
  <si>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</si>
  <si>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</si>
  <si>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</si>
  <si>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</si>
  <si>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</si>
  <si>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</si>
  <si>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</si>
  <si>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</si>
  <si>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</si>
  <si>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</si>
  <si>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</si>
  <si>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</si>
  <si>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</si>
  <si>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</si>
  <si>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</si>
  <si>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</si>
  <si>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</si>
  <si>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</si>
  <si>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</si>
  <si>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</si>
  <si>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</si>
  <si>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</si>
  <si>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</si>
  <si>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</si>
  <si>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</si>
  <si>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</si>
  <si>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</si>
  <si>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</si>
  <si>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</si>
  <si>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</si>
  <si>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</si>
  <si>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</si>
  <si>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</si>
  <si>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</si>
  <si>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</si>
  <si>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</si>
  <si>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</si>
  <si>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</si>
  <si>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</si>
  <si>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</si>
  <si>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</si>
  <si>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</si>
  <si>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</si>
  <si>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</si>
  <si>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</si>
  <si>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</si>
  <si>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</si>
  <si>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</si>
  <si>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</si>
  <si>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</si>
  <si>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</si>
  <si>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</si>
  <si>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</si>
  <si>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</si>
  <si>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</si>
  <si>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</si>
  <si>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</si>
  <si>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</si>
  <si>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</si>
  <si>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</si>
  <si>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</si>
  <si>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</si>
  <si>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</si>
  <si>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</si>
  <si>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</si>
  <si>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</si>
  <si>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</si>
  <si>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</si>
  <si>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</si>
  <si>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</si>
  <si>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</si>
  <si>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</si>
  <si>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</si>
  <si>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</si>
  <si>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</si>
  <si>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</si>
  <si>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</si>
  <si>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</si>
  <si>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</si>
  <si>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</si>
  <si>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</si>
  <si>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</si>
  <si>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</si>
  <si>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</si>
  <si>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</si>
  <si>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</si>
  <si>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</si>
  <si>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</si>
  <si>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</si>
  <si>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</si>
  <si>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</si>
  <si>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</si>
  <si>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</si>
  <si>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</si>
  <si>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</si>
  <si>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</si>
  <si>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</si>
  <si>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</si>
  <si>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</si>
  <si>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</si>
  <si>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</si>
  <si>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</si>
  <si>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</si>
  <si>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</si>
  <si>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</si>
  <si>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</si>
  <si>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</si>
  <si>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</si>
  <si>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</si>
  <si>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</si>
  <si>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</si>
  <si>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</si>
  <si>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</si>
  <si>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</si>
  <si>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</si>
  <si>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</si>
  <si>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</si>
  <si>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</si>
  <si>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</si>
  <si>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</si>
  <si>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</si>
  <si>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</si>
  <si>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</si>
  <si>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</si>
  <si>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</si>
  <si>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</si>
  <si>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</si>
  <si>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</si>
  <si>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</si>
  <si>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</si>
  <si>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</si>
  <si>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</si>
  <si>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</si>
  <si>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</si>
  <si>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</si>
  <si>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</si>
  <si>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</si>
  <si>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</si>
  <si>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</si>
  <si>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</si>
  <si>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</si>
  <si>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</si>
  <si>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</si>
  <si>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</si>
  <si>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</si>
  <si>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</si>
  <si>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</si>
  <si>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</si>
  <si>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</si>
  <si>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</si>
  <si>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</si>
  <si>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</si>
  <si>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</si>
  <si>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</si>
  <si>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</si>
  <si>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</si>
  <si>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</si>
  <si>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</si>
  <si>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</si>
  <si>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</si>
  <si>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</si>
  <si>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</si>
  <si>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</si>
  <si>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</si>
  <si>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</si>
  <si>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</si>
  <si>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</si>
  <si>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</si>
  <si>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</si>
  <si>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</si>
  <si>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</si>
  <si>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</si>
  <si>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</si>
  <si>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</si>
  <si>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</si>
  <si>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</si>
  <si>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</si>
  <si>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</si>
  <si>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</si>
  <si>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</si>
  <si>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</si>
  <si>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</si>
  <si>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</si>
  <si>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</si>
  <si>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</si>
  <si>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</si>
  <si>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</si>
  <si>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</si>
  <si>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</si>
  <si>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</si>
  <si>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</si>
  <si>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</si>
  <si>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</si>
  <si>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</si>
  <si>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</si>
  <si>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</si>
  <si>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</si>
  <si>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</si>
  <si>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</si>
  <si>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</si>
  <si>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</si>
  <si>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</si>
  <si>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</si>
  <si>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</si>
  <si>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</si>
  <si>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</si>
  <si>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</si>
  <si>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</si>
  <si>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</si>
  <si>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</si>
  <si>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</si>
  <si>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</si>
  <si>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</si>
  <si>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</si>
  <si>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</si>
  <si>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</si>
  <si>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</si>
  <si>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</si>
  <si>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</si>
  <si>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</si>
  <si>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</si>
  <si>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</si>
  <si>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</si>
  <si>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</si>
  <si>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</si>
  <si>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</si>
  <si>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</si>
  <si>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</si>
  <si>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</si>
  <si>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</si>
  <si>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</si>
  <si>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</si>
  <si>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</si>
  <si>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</si>
  <si>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</si>
  <si>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</si>
  <si>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</si>
  <si>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</si>
  <si>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</si>
  <si>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</si>
  <si>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</si>
  <si>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</si>
  <si>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</si>
  <si>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</si>
  <si>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</si>
  <si>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</si>
  <si>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</si>
  <si>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</si>
  <si>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</si>
  <si>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</si>
  <si>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</si>
  <si>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</si>
  <si>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</si>
  <si>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</si>
  <si>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</si>
  <si>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</si>
  <si>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</si>
  <si>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</si>
  <si>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</si>
  <si>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</si>
  <si>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</si>
  <si>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</si>
  <si>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</si>
  <si>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</si>
  <si>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</si>
  <si>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</si>
  <si>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</si>
  <si>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</si>
  <si>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</si>
  <si>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</si>
  <si>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</si>
  <si>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</si>
  <si>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</si>
  <si>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</si>
  <si>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</si>
  <si>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</si>
  <si>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</si>
  <si>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</si>
  <si>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</si>
  <si>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</si>
  <si>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</si>
  <si>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</si>
  <si>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</si>
  <si>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</si>
  <si>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</si>
  <si>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</si>
  <si>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</si>
  <si>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</si>
  <si>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</si>
  <si>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</si>
  <si>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</si>
  <si>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</si>
  <si>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</si>
  <si>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</si>
  <si>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</si>
  <si>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</si>
  <si>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</si>
  <si>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</si>
  <si>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</si>
  <si>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</si>
  <si>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</si>
  <si>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</si>
  <si>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</si>
  <si>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</si>
  <si>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</si>
  <si>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</si>
  <si>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</si>
  <si>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</si>
  <si>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</si>
  <si>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</si>
  <si>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</si>
  <si>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</si>
  <si>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</si>
  <si>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</si>
  <si>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</si>
  <si>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</si>
  <si>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</si>
  <si>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</si>
  <si>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</si>
  <si>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</si>
  <si>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</si>
  <si>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</si>
  <si>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</si>
  <si>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</si>
  <si>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</si>
  <si>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</si>
  <si>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</si>
  <si>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</si>
  <si>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</si>
  <si>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</si>
  <si>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</si>
  <si>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</si>
  <si>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</si>
  <si>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</si>
  <si>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</si>
  <si>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</si>
  <si>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</si>
  <si>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</si>
  <si>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</si>
  <si>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</si>
  <si>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</si>
  <si>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</si>
  <si>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</si>
  <si>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</si>
  <si>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</si>
  <si>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</si>
  <si>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</si>
  <si>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</si>
  <si>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</si>
  <si>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</si>
  <si>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</si>
  <si>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</si>
  <si>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</si>
  <si>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</si>
  <si>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</si>
  <si>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</si>
  <si>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</si>
  <si>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</si>
  <si>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</si>
  <si>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</si>
  <si>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</si>
  <si>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</si>
  <si>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</si>
  <si>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</si>
  <si>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</si>
  <si>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</si>
  <si>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</si>
  <si>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</si>
  <si>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</si>
  <si>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</si>
  <si>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</si>
  <si>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</si>
  <si>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</si>
  <si>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</si>
  <si>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</si>
  <si>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</si>
  <si>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</si>
  <si>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</si>
  <si>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</si>
  <si>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</si>
  <si>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</si>
  <si>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</si>
  <si>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</si>
  <si>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</si>
  <si>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</si>
  <si>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</si>
  <si>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</si>
  <si>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</si>
  <si>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</si>
  <si>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</si>
  <si>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</si>
  <si>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</si>
  <si>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</si>
  <si>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</si>
  <si>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</si>
  <si>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</si>
  <si>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</si>
  <si>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</si>
  <si>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</si>
  <si>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</si>
  <si>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</si>
  <si>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</si>
  <si>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</si>
  <si>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</si>
  <si>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</si>
  <si>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</si>
  <si>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</si>
  <si>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</si>
  <si>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</si>
  <si>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</si>
  <si>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</si>
  <si>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</si>
  <si>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</si>
  <si>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</si>
  <si>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</si>
  <si>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</si>
  <si>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</si>
  <si>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</si>
  <si>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</si>
  <si>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</si>
  <si>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</si>
  <si>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</si>
  <si>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</si>
  <si>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</si>
  <si>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</si>
  <si>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</si>
  <si>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</si>
  <si>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</si>
  <si>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</si>
  <si>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</si>
  <si>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</si>
  <si>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</si>
  <si>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</si>
  <si>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</si>
  <si>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</si>
  <si>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</si>
  <si>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</si>
  <si>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</si>
  <si>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</si>
  <si>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</si>
  <si>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</si>
  <si>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</si>
  <si>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</si>
  <si>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</si>
  <si>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</si>
  <si>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</si>
  <si>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</si>
  <si>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</si>
  <si>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</si>
  <si>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</si>
  <si>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</si>
  <si>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</si>
  <si>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</si>
  <si>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</si>
  <si>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</si>
  <si>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</si>
  <si>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</si>
  <si>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</si>
  <si>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</si>
  <si>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</si>
  <si>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</si>
  <si>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</si>
  <si>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</si>
  <si>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</si>
  <si>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</si>
  <si>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</si>
  <si>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</si>
  <si>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</si>
  <si>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</si>
  <si>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</si>
  <si>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</si>
  <si>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</si>
  <si>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</si>
  <si>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</si>
  <si>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</si>
  <si>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</si>
  <si>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</si>
  <si>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</si>
  <si>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</si>
  <si>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</si>
  <si>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</si>
  <si>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</si>
  <si>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</si>
  <si>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</si>
  <si>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</si>
  <si>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</si>
  <si>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</si>
  <si>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</si>
  <si>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</si>
  <si>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</si>
  <si>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</si>
  <si>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</si>
  <si>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</si>
  <si>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</si>
  <si>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</si>
  <si>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</si>
  <si>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</si>
  <si>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</si>
  <si>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</si>
  <si>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</si>
  <si>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</si>
  <si>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</si>
  <si>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</si>
  <si>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</si>
  <si>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</si>
  <si>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</si>
  <si>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</si>
  <si>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</si>
  <si>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</si>
  <si>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</si>
  <si>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</si>
  <si>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</si>
  <si>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</si>
  <si>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</si>
  <si>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</si>
  <si>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</si>
  <si>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</si>
  <si>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</si>
  <si>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</si>
  <si>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</si>
  <si>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</si>
  <si>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</si>
  <si>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</si>
  <si>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</si>
  <si>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</si>
  <si>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</si>
  <si>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</si>
  <si>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</si>
  <si>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</si>
  <si>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</si>
  <si>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</si>
  <si>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</si>
  <si>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</si>
  <si>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</si>
  <si>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</si>
  <si>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</si>
  <si>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</si>
  <si>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</si>
  <si>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</si>
  <si>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</si>
  <si>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</si>
  <si>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</si>
  <si>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</si>
  <si>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</si>
  <si>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</si>
  <si>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</si>
  <si>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</si>
  <si>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</si>
  <si>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</si>
  <si>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</si>
  <si>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</si>
  <si>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</si>
  <si>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</si>
  <si>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</si>
  <si>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</si>
  <si>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</si>
  <si>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</si>
  <si>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</si>
  <si>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</si>
  <si>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</si>
  <si>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</si>
  <si>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</si>
  <si>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</si>
  <si>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</si>
  <si>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</si>
  <si>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</si>
  <si>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</si>
  <si>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</si>
  <si>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</si>
  <si>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</si>
  <si>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</si>
  <si>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</si>
  <si>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</si>
  <si>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</si>
  <si>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</si>
  <si>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</si>
  <si>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</si>
  <si>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</si>
  <si>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</si>
  <si>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</si>
  <si>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</si>
  <si>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</si>
  <si>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</si>
  <si>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</si>
  <si>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</si>
  <si>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</si>
  <si>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</si>
  <si>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</si>
  <si>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</si>
  <si>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</si>
  <si>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</si>
  <si>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</si>
  <si>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</si>
  <si>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</si>
  <si>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</si>
  <si>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</si>
  <si>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</si>
  <si>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</si>
  <si>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</si>
  <si>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</si>
  <si>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</si>
  <si>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</si>
  <si>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</si>
  <si>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</si>
  <si>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</si>
  <si>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</si>
  <si>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</si>
  <si>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</si>
  <si>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</si>
  <si>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</si>
  <si>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</si>
  <si>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</si>
  <si>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</si>
  <si>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</si>
  <si>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</si>
  <si>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</si>
  <si>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</si>
  <si>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</si>
  <si>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</si>
  <si>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</si>
  <si>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</si>
  <si>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</si>
  <si>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</si>
  <si>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</si>
  <si>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</si>
  <si>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</si>
  <si>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</si>
  <si>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</si>
  <si>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</si>
  <si>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</si>
  <si>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</si>
  <si>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</si>
  <si>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</si>
  <si>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</si>
  <si>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</si>
  <si>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</si>
  <si>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</si>
  <si>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</si>
  <si>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</si>
  <si>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</si>
  <si>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</si>
  <si>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</si>
  <si>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</si>
  <si>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</si>
  <si>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</si>
  <si>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</si>
  <si>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</si>
  <si>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</si>
  <si>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</si>
  <si>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</si>
  <si>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</si>
  <si>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</si>
  <si>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</si>
  <si>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</si>
  <si>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</si>
  <si>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</si>
  <si>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</si>
  <si>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</si>
  <si>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</si>
  <si>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</si>
  <si>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</si>
  <si>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</si>
  <si>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</si>
  <si>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</si>
  <si>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</si>
  <si>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</si>
  <si>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</si>
  <si>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</si>
  <si>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</si>
  <si>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</si>
  <si>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</si>
  <si>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</si>
  <si>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</si>
  <si>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</si>
  <si>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</si>
  <si>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</si>
  <si>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</si>
  <si>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</si>
  <si>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</si>
  <si>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</si>
  <si>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</si>
  <si>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</si>
  <si>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</si>
  <si>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</si>
  <si>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</si>
  <si>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</si>
  <si>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</si>
  <si>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</si>
  <si>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</si>
  <si>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</si>
  <si>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</si>
  <si>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</si>
  <si>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</si>
  <si>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</si>
  <si>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</si>
  <si>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</si>
  <si>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</si>
  <si>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</si>
  <si>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</si>
  <si>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</si>
  <si>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</si>
  <si>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</si>
  <si>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</si>
  <si>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</si>
  <si>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</si>
  <si>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</si>
  <si>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</si>
  <si>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</si>
  <si>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</si>
  <si>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</si>
  <si>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</si>
  <si>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</si>
  <si>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</si>
  <si>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</si>
  <si>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</si>
  <si>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</si>
  <si>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</si>
  <si>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</si>
  <si>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</si>
  <si>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</si>
  <si>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</si>
  <si>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</si>
  <si>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</si>
  <si>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</si>
  <si>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</si>
  <si>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</si>
  <si>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</si>
  <si>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</si>
  <si>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</si>
  <si>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</si>
  <si>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</si>
  <si>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</si>
  <si>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</si>
  <si>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</si>
  <si>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</si>
  <si>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</si>
  <si>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</si>
  <si>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</si>
  <si>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</si>
  <si>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</si>
  <si>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</si>
  <si>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</si>
  <si>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</si>
  <si>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</si>
  <si>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</si>
  <si>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</si>
  <si>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</si>
  <si>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</si>
  <si>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</si>
  <si>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</si>
  <si>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</si>
  <si>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</si>
  <si>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</si>
  <si>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</si>
  <si>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</si>
  <si>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</si>
  <si>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</si>
  <si>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</si>
  <si>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</si>
  <si>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</si>
  <si>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</si>
  <si>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</si>
  <si>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</si>
  <si>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</si>
  <si>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</si>
  <si>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</si>
  <si>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</si>
  <si>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</si>
  <si>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</si>
  <si>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</si>
  <si>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</si>
  <si>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</si>
  <si>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</si>
  <si>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</si>
  <si>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</si>
  <si>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</si>
  <si>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</si>
  <si>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</si>
  <si>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</si>
  <si>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</si>
  <si>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</si>
  <si>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</si>
  <si>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</si>
  <si>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</si>
  <si>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</si>
  <si>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</si>
  <si>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</si>
  <si>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</si>
  <si>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</si>
  <si>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</si>
  <si>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</si>
  <si>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</si>
  <si>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</si>
  <si>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</si>
  <si>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</si>
  <si>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</si>
  <si>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</si>
  <si>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</si>
  <si>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</si>
  <si>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</si>
  <si>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</si>
  <si>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</si>
  <si>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</si>
  <si>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</si>
  <si>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</si>
  <si>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</si>
  <si>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</si>
  <si>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</si>
  <si>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</si>
  <si>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</si>
  <si>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</si>
  <si>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</si>
  <si>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</si>
  <si>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</si>
  <si>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</si>
  <si>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</si>
  <si>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</si>
  <si>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</si>
  <si>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</si>
  <si>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</si>
  <si>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</si>
  <si>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</si>
  <si>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</si>
  <si>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</si>
  <si>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</si>
  <si>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</si>
  <si>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</si>
  <si>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</si>
  <si>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</si>
  <si>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</si>
  <si>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</si>
  <si>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</si>
  <si>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</si>
  <si>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</si>
  <si>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</si>
  <si>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</si>
  <si>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</si>
  <si>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</si>
  <si>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</si>
  <si>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</si>
  <si>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</si>
  <si>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</si>
  <si>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</si>
  <si>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</si>
  <si>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</si>
  <si>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</si>
  <si>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</si>
  <si>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</si>
  <si>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</si>
  <si>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</si>
  <si>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</si>
  <si>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</si>
  <si>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</si>
  <si>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</si>
  <si>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</si>
  <si>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</si>
  <si>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</si>
  <si>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</si>
  <si>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</si>
  <si>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</si>
  <si>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</si>
  <si>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</si>
  <si>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</si>
  <si>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</si>
  <si>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</si>
  <si>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</si>
  <si>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</si>
  <si>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</si>
  <si>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</si>
  <si>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</si>
  <si>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</si>
  <si>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</si>
  <si>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</si>
  <si>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</si>
  <si>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</si>
  <si>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</si>
  <si>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</si>
  <si>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</si>
  <si>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</si>
  <si>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</si>
  <si>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</si>
  <si>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</si>
  <si>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</si>
  <si>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</si>
  <si>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</si>
  <si>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</si>
  <si>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</si>
  <si>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</si>
  <si>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</si>
  <si>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</si>
  <si>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</si>
  <si>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</si>
  <si>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</si>
  <si>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</si>
  <si>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</si>
  <si>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</si>
  <si>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</si>
  <si>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</si>
  <si>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</si>
  <si>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</si>
  <si>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</si>
  <si>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</si>
  <si>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</si>
  <si>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</si>
  <si>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</si>
  <si>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</si>
  <si>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</si>
  <si>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</si>
  <si>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</si>
  <si>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</si>
  <si>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</si>
  <si>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</si>
  <si>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</si>
  <si>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</si>
  <si>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</si>
  <si>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</si>
  <si>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</si>
  <si>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</si>
  <si>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</si>
  <si>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</si>
  <si>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</si>
  <si>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</si>
  <si>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</si>
  <si>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</si>
  <si>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</si>
  <si>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</si>
  <si>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</si>
  <si>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</si>
  <si>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</si>
  <si>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</si>
  <si>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</si>
  <si>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</si>
  <si>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</si>
  <si>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</si>
  <si>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</si>
  <si>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</si>
  <si>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</si>
  <si>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</si>
  <si>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</si>
  <si>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</si>
  <si>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</si>
  <si>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</si>
  <si>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</si>
  <si>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</si>
  <si>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</si>
  <si>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</si>
  <si>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</si>
  <si>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</si>
  <si>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</si>
  <si>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</si>
  <si>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</si>
  <si>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</si>
  <si>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</si>
  <si>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</si>
  <si>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</si>
  <si>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</si>
  <si>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</si>
  <si>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</si>
  <si>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</si>
  <si>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</si>
  <si>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</si>
  <si>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</si>
  <si>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</si>
  <si>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</si>
  <si>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</si>
  <si>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</si>
  <si>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</si>
  <si>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</si>
  <si>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</si>
  <si>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</si>
  <si>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</si>
  <si>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</si>
  <si>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</si>
  <si>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</si>
  <si>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</si>
  <si>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</si>
  <si>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</si>
  <si>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</si>
  <si>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</si>
  <si>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</si>
  <si>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</si>
  <si>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</si>
  <si>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</si>
  <si>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</si>
  <si>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</si>
  <si>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</si>
  <si>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</si>
  <si>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</si>
  <si>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</si>
  <si>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</si>
  <si>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</si>
  <si>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</si>
  <si>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</si>
  <si>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</si>
  <si>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</si>
  <si>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</si>
  <si>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</si>
  <si>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</si>
  <si>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</si>
  <si>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</si>
  <si>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</si>
  <si>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</si>
  <si>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</si>
  <si>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</si>
  <si>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</si>
  <si>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</si>
  <si>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</si>
  <si>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</si>
  <si>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</si>
  <si>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</si>
  <si>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</si>
  <si>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</si>
  <si>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</si>
  <si>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</si>
  <si>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</si>
  <si>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</si>
  <si>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</si>
  <si>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</si>
  <si>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</si>
  <si>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</si>
  <si>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</si>
  <si>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</si>
  <si>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</si>
  <si>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</si>
  <si>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</si>
  <si>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</si>
  <si>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</si>
  <si>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</si>
  <si>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</si>
  <si>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</si>
  <si>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</si>
  <si>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</si>
  <si>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</si>
  <si>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</si>
  <si>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</si>
  <si>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</si>
  <si>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</si>
  <si>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</si>
  <si>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</si>
  <si>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</si>
  <si>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</si>
  <si>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</si>
  <si>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</si>
  <si>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</si>
  <si>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</si>
  <si>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</si>
  <si>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</si>
  <si>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</si>
  <si>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</si>
  <si>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</si>
  <si>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</si>
  <si>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</si>
  <si>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</si>
  <si>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</si>
  <si>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</si>
  <si>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</si>
  <si>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</si>
  <si>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</si>
  <si>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</si>
  <si>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</si>
  <si>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</si>
  <si>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</si>
  <si>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</si>
  <si>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</si>
  <si>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</si>
  <si>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</si>
  <si>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</si>
  <si>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</si>
  <si>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</si>
  <si>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</si>
  <si>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</si>
  <si>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</si>
  <si>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</si>
  <si>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</si>
  <si>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</si>
  <si>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</si>
  <si>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</si>
  <si>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</si>
  <si>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</si>
  <si>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</si>
  <si>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</si>
  <si>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</si>
  <si>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</si>
  <si>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</si>
  <si>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</si>
  <si>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</si>
  <si>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</si>
  <si>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</si>
  <si>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</si>
  <si>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</si>
  <si>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</si>
  <si>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</si>
  <si>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</si>
  <si>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</si>
  <si>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</si>
  <si>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</si>
  <si>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</si>
  <si>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</si>
  <si>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</si>
  <si>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</si>
  <si>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</si>
  <si>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</si>
  <si>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</si>
  <si>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</si>
  <si>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</si>
  <si>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</si>
  <si>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</si>
  <si>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</si>
  <si>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</si>
  <si>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</si>
  <si>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</si>
  <si>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</si>
  <si>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</si>
  <si>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</si>
  <si>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</si>
  <si>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</si>
  <si>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</si>
  <si>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</si>
  <si>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</si>
  <si>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</si>
  <si>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</si>
  <si>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</si>
  <si>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</si>
  <si>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</si>
  <si>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</si>
  <si>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</si>
  <si>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</si>
  <si>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</si>
  <si>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</si>
  <si>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</si>
  <si>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</si>
  <si>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</si>
  <si>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</si>
  <si>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</si>
  <si>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</si>
  <si>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</si>
  <si>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</si>
  <si>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</si>
  <si>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</si>
  <si>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</si>
  <si>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</si>
  <si>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</si>
  <si>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</si>
  <si>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</si>
  <si>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</si>
  <si>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</si>
  <si>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</si>
  <si>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</si>
  <si>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</si>
  <si>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</si>
  <si>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</si>
  <si>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</si>
  <si>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</si>
  <si>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</si>
  <si>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</si>
  <si>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</si>
  <si>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</si>
  <si>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</si>
  <si>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</si>
  <si>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</si>
  <si>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</si>
  <si>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</si>
  <si>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</si>
  <si>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</si>
  <si>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</si>
  <si>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</si>
  <si>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</si>
  <si>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</si>
  <si>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</si>
  <si>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</si>
  <si>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</si>
  <si>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</si>
  <si>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</si>
  <si>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</si>
  <si>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</si>
  <si>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</si>
  <si>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</si>
  <si>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</si>
  <si>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</si>
  <si>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</si>
  <si>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</si>
  <si>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</si>
  <si>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</si>
  <si>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</si>
  <si>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</si>
  <si>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</si>
  <si>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</si>
  <si>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</si>
  <si>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</si>
  <si>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</si>
  <si>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</si>
  <si>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</si>
  <si>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</si>
  <si>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</si>
  <si>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</si>
  <si>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</si>
  <si>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</si>
  <si>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</si>
  <si>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</si>
  <si>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</si>
  <si>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</si>
  <si>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</si>
  <si>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</si>
  <si>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</si>
  <si>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</si>
  <si>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</si>
  <si>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</si>
  <si>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</si>
  <si>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</si>
  <si>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</si>
  <si>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</si>
  <si>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</si>
  <si>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</si>
  <si>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</si>
  <si>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</si>
  <si>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</si>
  <si>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</si>
  <si>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</si>
  <si>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</si>
  <si>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</si>
  <si>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</si>
  <si>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</si>
  <si>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</si>
  <si>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</si>
  <si>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</si>
  <si>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</si>
  <si>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</si>
  <si>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</si>
  <si>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</si>
  <si>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</si>
  <si>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</si>
  <si>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</si>
  <si>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</si>
  <si>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</si>
  <si>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</si>
  <si>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</si>
  <si>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</si>
  <si>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</si>
  <si>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</si>
  <si>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</si>
  <si>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</si>
  <si>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</si>
  <si>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</si>
  <si>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</si>
  <si>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</si>
  <si>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</si>
  <si>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</si>
  <si>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</si>
  <si>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</si>
  <si>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</si>
  <si>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</si>
  <si>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</si>
  <si>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</si>
  <si>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</si>
  <si>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</si>
  <si>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</si>
  <si>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</si>
  <si>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</si>
  <si>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</si>
  <si>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</si>
  <si>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</si>
  <si>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</si>
  <si>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</si>
  <si>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</si>
  <si>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</si>
  <si>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</si>
  <si>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</si>
  <si>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</si>
  <si>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</si>
  <si>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</si>
  <si>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</si>
  <si>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</si>
  <si>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</si>
  <si>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</si>
  <si>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</si>
  <si>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</si>
  <si>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</si>
  <si>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</si>
  <si>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</si>
  <si>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</si>
  <si>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</si>
  <si>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</si>
  <si>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</si>
  <si>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</si>
  <si>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</si>
  <si>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</si>
  <si>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</si>
  <si>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</si>
  <si>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</si>
  <si>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</si>
  <si>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</si>
  <si>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</si>
  <si>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</si>
  <si>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</si>
  <si>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</si>
  <si>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</si>
  <si>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</si>
  <si>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</si>
  <si>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</si>
  <si>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</si>
  <si>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</si>
  <si>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</si>
  <si>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</si>
  <si>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</si>
  <si>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</si>
  <si>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</si>
  <si>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</si>
  <si>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</si>
  <si>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</si>
  <si>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</si>
  <si>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</si>
  <si>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</si>
  <si>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</si>
  <si>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</si>
  <si>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</si>
  <si>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</si>
  <si>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</si>
  <si>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</si>
  <si>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</si>
  <si>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</si>
  <si>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</si>
  <si>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</si>
  <si>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</si>
  <si>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</si>
  <si>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</si>
  <si>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</si>
  <si>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</si>
  <si>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</si>
  <si>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</si>
  <si>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</si>
  <si>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</si>
  <si>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</si>
  <si>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</si>
  <si>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</si>
  <si>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</si>
  <si>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</si>
  <si>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</si>
  <si>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</si>
  <si>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</si>
  <si>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</si>
  <si>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</si>
  <si>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</si>
  <si>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</si>
  <si>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</si>
  <si>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</si>
  <si>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</si>
  <si>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</si>
  <si>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</si>
  <si>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</si>
  <si>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</si>
  <si>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</si>
  <si>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</si>
  <si>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</si>
  <si>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</si>
  <si>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</si>
  <si>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</si>
  <si>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</si>
  <si>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</si>
  <si>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</si>
  <si>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</si>
  <si>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</si>
  <si>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</si>
  <si>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</si>
  <si>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</si>
  <si>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</si>
  <si>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</si>
  <si>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</si>
  <si>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</si>
  <si>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</si>
  <si>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</si>
  <si>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</si>
  <si>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</si>
  <si>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</si>
  <si>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</si>
  <si>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</si>
  <si>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</si>
  <si>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</si>
  <si>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</si>
  <si>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</si>
  <si>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</si>
  <si>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</si>
  <si>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</si>
  <si>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</si>
  <si>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</si>
  <si>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</si>
  <si>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</si>
  <si>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</si>
  <si>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</si>
  <si>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</si>
  <si>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</si>
  <si>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</si>
  <si>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</si>
  <si>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</si>
  <si>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</si>
  <si>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</si>
  <si>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</si>
  <si>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</si>
  <si>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</si>
  <si>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</si>
  <si>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</si>
  <si>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</si>
  <si>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</si>
  <si>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</si>
  <si>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</si>
  <si>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</si>
  <si>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</si>
  <si>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</si>
  <si>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</si>
  <si>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</si>
  <si>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</si>
  <si>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</si>
  <si>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</si>
  <si>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</si>
  <si>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</si>
  <si>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</si>
  <si>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</si>
  <si>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</si>
  <si>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</si>
  <si>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</si>
  <si>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</si>
  <si>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</si>
  <si>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</si>
  <si>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</si>
  <si>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</si>
  <si>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</si>
  <si>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</si>
  <si>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</si>
  <si>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</si>
  <si>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</si>
  <si>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</si>
  <si>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</si>
  <si>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</si>
  <si>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</si>
  <si>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</si>
  <si>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</si>
  <si>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</si>
  <si>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</si>
  <si>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</si>
  <si>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</si>
  <si>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</si>
  <si>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</si>
  <si>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</si>
  <si>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</si>
  <si>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</si>
  <si>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</si>
  <si>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</si>
  <si>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</si>
  <si>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</si>
  <si>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</si>
  <si>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</si>
  <si>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</si>
  <si>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</si>
  <si>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</si>
  <si>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</si>
  <si>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</si>
  <si>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</si>
  <si>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</si>
  <si>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</si>
  <si>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</si>
  <si>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</si>
  <si>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</si>
  <si>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</si>
  <si>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</si>
  <si>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</si>
  <si>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</si>
  <si>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</si>
  <si>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</si>
  <si>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</si>
  <si>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</si>
  <si>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</si>
  <si>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</si>
  <si>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</si>
  <si>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</si>
  <si>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</si>
  <si>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</si>
  <si>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</si>
  <si>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</si>
  <si>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</si>
  <si>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</si>
  <si>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</si>
  <si>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</si>
  <si>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</si>
  <si>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</si>
  <si>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</si>
  <si>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</si>
  <si>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</si>
  <si>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</si>
  <si>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</si>
  <si>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</si>
  <si>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</si>
  <si>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</si>
  <si>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</si>
  <si>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</si>
  <si>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</si>
  <si>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</si>
  <si>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</si>
  <si>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</si>
  <si>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</si>
  <si>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</si>
  <si>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</si>
  <si>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</si>
  <si>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</si>
  <si>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</si>
  <si>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</si>
  <si>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</si>
  <si>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</si>
  <si>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</si>
  <si>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</si>
  <si>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</si>
  <si>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</si>
  <si>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</si>
  <si>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</si>
  <si>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</si>
  <si>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</si>
  <si>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</si>
  <si>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</si>
  <si>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</si>
  <si>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</si>
  <si>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</si>
  <si>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</si>
  <si>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</si>
  <si>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</si>
  <si>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</si>
  <si>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</si>
  <si>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</si>
  <si>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</si>
  <si>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</si>
  <si>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</si>
  <si>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</si>
  <si>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</si>
  <si>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</si>
  <si>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</si>
  <si>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</si>
  <si>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</si>
  <si>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</si>
  <si>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</si>
  <si>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</si>
  <si>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</si>
  <si>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</si>
  <si>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</si>
  <si>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</si>
  <si>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</si>
  <si>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</si>
  <si>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</si>
  <si>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</si>
  <si>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</si>
  <si>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</si>
  <si>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</si>
  <si>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</si>
  <si>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</si>
  <si>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</si>
  <si>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</si>
  <si>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</si>
  <si>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</si>
  <si>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</si>
  <si>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</si>
  <si>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</si>
  <si>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</si>
  <si>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</si>
  <si>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</si>
  <si>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</si>
  <si>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</si>
  <si>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</si>
  <si>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</si>
  <si>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</si>
  <si>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</si>
  <si>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</si>
  <si>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</si>
  <si>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</si>
  <si>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</si>
  <si>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</si>
  <si>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</si>
  <si>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</si>
  <si>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</si>
  <si>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</si>
  <si>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</si>
  <si>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</si>
  <si>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</si>
  <si>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</si>
  <si>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</si>
  <si>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</si>
  <si>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</si>
  <si>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</si>
  <si>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</si>
  <si>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</si>
  <si>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</si>
  <si>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</si>
  <si>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</si>
  <si>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</si>
  <si>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</si>
  <si>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</si>
  <si>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</si>
  <si>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</si>
  <si>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</si>
  <si>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</si>
  <si>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</si>
  <si>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</si>
  <si>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</si>
  <si>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</si>
  <si>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</si>
  <si>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</si>
  <si>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</si>
  <si>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</si>
  <si>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</si>
  <si>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</si>
  <si>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</si>
  <si>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</si>
  <si>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</si>
  <si>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</si>
  <si>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</si>
  <si>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</si>
  <si>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</si>
  <si>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</si>
  <si>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</si>
  <si>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</si>
  <si>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</si>
  <si>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</si>
  <si>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</si>
  <si>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</si>
  <si>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</si>
  <si>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</si>
  <si>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</si>
  <si>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</si>
  <si>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</si>
  <si>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</si>
  <si>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</si>
  <si>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</si>
  <si>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</si>
  <si>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</si>
  <si>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</si>
  <si>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</si>
  <si>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</si>
  <si>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</si>
  <si>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</si>
  <si>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</si>
  <si>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</si>
  <si>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</si>
  <si>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</si>
  <si>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</si>
  <si>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</si>
  <si>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</si>
  <si>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</si>
  <si>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</si>
  <si>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</si>
  <si>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</si>
  <si>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</si>
  <si>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</si>
  <si>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</si>
  <si>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</si>
  <si>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</si>
  <si>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</si>
  <si>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</si>
  <si>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</si>
  <si>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</si>
  <si>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</si>
  <si>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</si>
  <si>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</si>
  <si>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</si>
  <si>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</si>
  <si>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</si>
  <si>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</si>
  <si>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</si>
  <si>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</si>
  <si>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</si>
  <si>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</si>
  <si>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</si>
  <si>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</si>
  <si>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</si>
  <si>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</si>
  <si>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</si>
  <si>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</si>
  <si>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</si>
  <si>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</si>
  <si>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</si>
  <si>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</si>
  <si>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</si>
  <si>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</si>
  <si>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</si>
  <si>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</si>
  <si>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</si>
  <si>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</si>
  <si>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</si>
  <si>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</si>
  <si>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</si>
  <si>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</si>
  <si>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</si>
  <si>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</si>
  <si>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</si>
  <si>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</si>
  <si>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</si>
  <si>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</si>
  <si>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</si>
  <si>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</si>
  <si>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</si>
  <si>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</si>
  <si>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</si>
  <si>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</si>
  <si>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</si>
  <si>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</si>
  <si>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</si>
  <si>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</si>
  <si>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</si>
  <si>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</si>
  <si>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</si>
  <si>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</si>
  <si>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</si>
  <si>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</si>
  <si>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</si>
  <si>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</si>
  <si>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</si>
  <si>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</si>
  <si>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</si>
  <si>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</si>
  <si>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</si>
  <si>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</si>
  <si>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</si>
  <si>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</si>
  <si>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</si>
  <si>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</si>
  <si>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</si>
  <si>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</si>
  <si>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</si>
  <si>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</si>
  <si>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</si>
  <si>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</si>
  <si>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</si>
  <si>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</si>
  <si>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</si>
  <si>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</si>
  <si>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</si>
  <si>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</si>
  <si>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</si>
  <si>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</si>
  <si>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</si>
  <si>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</si>
  <si>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</si>
  <si>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</si>
  <si>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</si>
  <si>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</si>
  <si>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</si>
  <si>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</si>
  <si>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</si>
  <si>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</si>
  <si>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</si>
  <si>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</si>
  <si>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</si>
  <si>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</si>
  <si>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</si>
  <si>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</si>
  <si>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</si>
  <si>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</si>
  <si>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</si>
  <si>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</si>
  <si>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</si>
  <si>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</si>
  <si>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</si>
  <si>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</si>
  <si>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</si>
  <si>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</si>
  <si>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</si>
  <si>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</si>
  <si>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</si>
  <si>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</si>
  <si>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</si>
  <si>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</si>
  <si>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</si>
  <si>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</si>
  <si>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</si>
  <si>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</si>
  <si>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</si>
  <si>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</si>
  <si>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</si>
  <si>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</si>
  <si>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</si>
  <si>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</si>
  <si>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</si>
  <si>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</si>
  <si>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</si>
  <si>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</si>
  <si>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</si>
  <si>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</si>
  <si>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</si>
  <si>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</si>
  <si>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</si>
  <si>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</si>
  <si>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</si>
  <si>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</si>
  <si>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</si>
  <si>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</si>
  <si>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</si>
  <si>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</si>
  <si>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</si>
  <si>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</si>
  <si>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</si>
  <si>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</si>
  <si>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</si>
  <si>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</si>
  <si>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</si>
  <si>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</si>
  <si>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</si>
  <si>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</si>
  <si>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</si>
  <si>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</si>
  <si>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</si>
  <si>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</si>
  <si>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</si>
  <si>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</si>
  <si>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</si>
  <si>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</si>
  <si>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</si>
  <si>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</si>
  <si>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</si>
  <si>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</si>
  <si>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</si>
  <si>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</si>
  <si>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</si>
  <si>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</si>
  <si>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</si>
  <si>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</si>
  <si>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</si>
  <si>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</si>
  <si>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</si>
  <si>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</si>
  <si>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</si>
  <si>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</si>
  <si>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</si>
  <si>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</si>
  <si>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</si>
  <si>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</si>
  <si>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</si>
  <si>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</si>
  <si>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</si>
  <si>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</si>
  <si>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</si>
  <si>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</si>
  <si>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</si>
  <si>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</si>
  <si>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</si>
  <si>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</si>
  <si>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</si>
  <si>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</si>
  <si>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</si>
  <si>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</si>
  <si>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</si>
  <si>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</si>
  <si>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</si>
  <si>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</si>
  <si>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</si>
  <si>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</si>
  <si>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</si>
  <si>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</si>
  <si>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</si>
  <si>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</si>
  <si>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</si>
  <si>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</si>
  <si>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</si>
  <si>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</si>
  <si>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</si>
  <si>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</si>
  <si>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</si>
  <si>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</si>
  <si>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</si>
  <si>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</si>
  <si>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</si>
  <si>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</si>
  <si>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</si>
  <si>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</si>
  <si>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</si>
  <si>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</si>
  <si>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</si>
  <si>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</si>
  <si>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</si>
  <si>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</si>
  <si>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</si>
  <si>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</si>
  <si>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</si>
  <si>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</si>
  <si>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</si>
  <si>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</si>
  <si>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</si>
  <si>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</si>
  <si>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</si>
  <si>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</si>
  <si>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</si>
  <si>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</si>
  <si>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</si>
  <si>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</si>
  <si>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</si>
  <si>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</si>
  <si>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</si>
  <si>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</si>
  <si>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</si>
  <si>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</si>
  <si>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</si>
  <si>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</si>
  <si>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</si>
  <si>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</si>
  <si>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</si>
  <si>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</si>
  <si>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</si>
  <si>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</si>
  <si>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</si>
  <si>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</si>
  <si>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</si>
  <si>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</si>
  <si>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</si>
  <si>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</si>
  <si>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</si>
  <si>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</si>
  <si>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</si>
  <si>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</si>
  <si>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</si>
  <si>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</si>
  <si>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</si>
  <si>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</si>
  <si>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</si>
  <si>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</si>
  <si>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</si>
  <si>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</si>
  <si>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</si>
  <si>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</si>
  <si>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</si>
  <si>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</si>
  <si>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</si>
  <si>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</si>
  <si>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</si>
  <si>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</si>
  <si>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</si>
  <si>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</si>
  <si>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</si>
  <si>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</si>
  <si>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</si>
  <si>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</si>
  <si>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</si>
  <si>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</si>
  <si>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</si>
  <si>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</si>
  <si>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</si>
  <si>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</si>
  <si>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</si>
  <si>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</si>
  <si>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</si>
  <si>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</si>
  <si>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</si>
  <si>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</si>
  <si>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</si>
  <si>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</si>
  <si>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</si>
  <si>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</si>
  <si>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</si>
  <si>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</si>
  <si>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</si>
  <si>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</si>
  <si>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</si>
  <si>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</si>
  <si>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</si>
  <si>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</si>
  <si>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</si>
  <si>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</si>
  <si>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</si>
  <si>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</si>
  <si>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</si>
  <si>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</si>
  <si>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</si>
  <si>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</si>
  <si>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</si>
  <si>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</si>
  <si>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</si>
  <si>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</si>
  <si>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</si>
  <si>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</si>
  <si>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</si>
  <si>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</si>
  <si>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</si>
  <si>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</si>
  <si>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</si>
  <si>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</si>
  <si>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</si>
  <si>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</si>
  <si>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</si>
  <si>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</si>
  <si>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</si>
  <si>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</si>
  <si>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</si>
  <si>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</si>
  <si>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</si>
  <si>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</si>
  <si>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</si>
  <si>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</si>
  <si>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</si>
  <si>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</si>
  <si>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</si>
  <si>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</si>
  <si>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</si>
  <si>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</si>
  <si>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</si>
  <si>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</si>
  <si>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</si>
  <si>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</si>
  <si>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</si>
  <si>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</si>
  <si>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</si>
  <si>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</si>
  <si>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</si>
  <si>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</si>
  <si>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</si>
  <si>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</si>
  <si>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</si>
  <si>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</si>
  <si>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</si>
  <si>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</si>
  <si>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</si>
  <si>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</si>
  <si>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</si>
  <si>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</si>
  <si>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</si>
  <si>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</si>
  <si>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</si>
  <si>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</si>
  <si>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</si>
  <si>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</si>
  <si>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</si>
  <si>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</si>
  <si>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</si>
  <si>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</si>
  <si>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</si>
  <si>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</si>
  <si>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</si>
  <si>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</si>
  <si>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</si>
  <si>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</si>
  <si>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</si>
  <si>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</si>
  <si>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</si>
  <si>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</si>
  <si>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</si>
  <si>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</si>
  <si>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</si>
  <si>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</si>
  <si>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</si>
  <si>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</si>
  <si>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</si>
  <si>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</si>
  <si>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</si>
  <si>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</si>
  <si>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</si>
  <si>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</si>
  <si>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</si>
  <si>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</si>
  <si>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</si>
  <si>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</si>
  <si>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</si>
  <si>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</si>
  <si>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</si>
  <si>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</si>
  <si>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</si>
  <si>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</si>
  <si>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</si>
  <si>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</si>
  <si>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</si>
  <si>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</si>
  <si>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</si>
  <si>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</si>
  <si>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</si>
  <si>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</si>
  <si>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</si>
  <si>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</si>
  <si>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</si>
  <si>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</si>
  <si>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</si>
  <si>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</si>
  <si>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</si>
  <si>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</si>
  <si>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</si>
  <si>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</si>
  <si>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</si>
  <si>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</si>
  <si>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</si>
  <si>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</si>
  <si>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</si>
  <si>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</si>
  <si>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</si>
  <si>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</si>
  <si>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</si>
  <si>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</si>
  <si>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</si>
  <si>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</si>
  <si>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</si>
  <si>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</si>
  <si>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</si>
  <si>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</si>
  <si>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</si>
  <si>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</si>
  <si>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</si>
  <si>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</si>
  <si>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</si>
  <si>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</si>
  <si>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</si>
  <si>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</si>
  <si>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</si>
  <si>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</si>
  <si>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</si>
  <si>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</si>
  <si>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</si>
  <si>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</si>
  <si>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</si>
  <si>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</si>
  <si>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</si>
  <si>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</si>
  <si>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</si>
  <si>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</si>
  <si>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</si>
  <si>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</si>
  <si>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</si>
  <si>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</si>
  <si>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</si>
  <si>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</si>
  <si>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</si>
  <si>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</si>
  <si>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</si>
  <si>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</si>
  <si>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</si>
  <si>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</si>
  <si>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</si>
  <si>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</si>
  <si>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</si>
  <si>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</si>
  <si>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</si>
  <si>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</si>
  <si>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</si>
  <si>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</si>
  <si>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</si>
  <si>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</si>
  <si>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</si>
  <si>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</si>
  <si>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</si>
  <si>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</si>
  <si>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</si>
  <si>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</si>
  <si>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</si>
  <si>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</si>
  <si>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</si>
  <si>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</si>
  <si>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</si>
  <si>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</si>
  <si>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</si>
  <si>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</si>
  <si>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</si>
  <si>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</si>
  <si>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</si>
  <si>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</si>
  <si>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</si>
  <si>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</si>
  <si>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</si>
  <si>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</si>
  <si>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</si>
  <si>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</si>
  <si>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</si>
  <si>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</si>
  <si>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</si>
  <si>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</si>
  <si>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</si>
  <si>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</si>
  <si>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</si>
  <si>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</si>
  <si>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</si>
  <si>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</si>
  <si>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</si>
  <si>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</si>
  <si>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</si>
  <si>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</si>
  <si>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</si>
  <si>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</si>
  <si>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</si>
  <si>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</si>
  <si>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</si>
  <si>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</si>
  <si>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</si>
  <si>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</si>
  <si>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</si>
  <si>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</si>
  <si>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</si>
  <si>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</si>
  <si>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</si>
  <si>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</si>
  <si>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</si>
  <si>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</si>
  <si>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</si>
  <si>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</si>
  <si>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</si>
  <si>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</si>
  <si>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</si>
  <si>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</si>
  <si>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</si>
  <si>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</si>
  <si>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</si>
  <si>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</si>
  <si>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</si>
  <si>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</si>
  <si>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</si>
  <si>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</si>
  <si>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</si>
  <si>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</si>
  <si>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</si>
  <si>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</si>
  <si>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</si>
  <si>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</si>
  <si>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</si>
  <si>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</si>
  <si>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</si>
  <si>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</si>
  <si>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</si>
  <si>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</si>
  <si>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</si>
  <si>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</si>
  <si>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</si>
  <si>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</si>
  <si>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</si>
  <si>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</si>
  <si>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</si>
  <si>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</si>
  <si>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</si>
  <si>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</si>
  <si>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</si>
  <si>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</si>
  <si>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</si>
  <si>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</si>
  <si>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</si>
  <si>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</si>
  <si>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</si>
  <si>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</si>
  <si>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</si>
  <si>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</si>
  <si>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</si>
  <si>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</si>
  <si>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</si>
  <si>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</si>
  <si>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</si>
  <si>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</si>
  <si>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</si>
  <si>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</si>
  <si>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</si>
  <si>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</si>
  <si>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</si>
  <si>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</si>
  <si>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</si>
  <si>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</si>
  <si>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</si>
  <si>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</si>
  <si>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</si>
  <si>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</si>
  <si>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</si>
  <si>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</si>
  <si>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</si>
  <si>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</si>
  <si>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</si>
  <si>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</si>
  <si>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</si>
  <si>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</si>
  <si>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</si>
  <si>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</si>
  <si>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</si>
  <si>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</si>
  <si>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</si>
  <si>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</si>
  <si>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</si>
  <si>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</si>
  <si>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</si>
  <si>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</si>
  <si>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</si>
  <si>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</si>
  <si>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</si>
  <si>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</si>
  <si>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</si>
  <si>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</si>
  <si>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</si>
  <si>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</si>
  <si>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</si>
  <si>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</si>
  <si>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</si>
  <si>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</si>
  <si>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</si>
  <si>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</si>
  <si>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</si>
  <si>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</si>
  <si>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</si>
  <si>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</si>
  <si>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</si>
  <si>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</si>
  <si>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</si>
  <si>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</si>
  <si>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</si>
  <si>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</si>
  <si>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</si>
  <si>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</si>
  <si>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</si>
  <si>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</si>
  <si>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</si>
  <si>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</si>
  <si>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</si>
  <si>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</si>
  <si>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</si>
  <si>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</si>
  <si>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</si>
  <si>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</si>
  <si>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</si>
  <si>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</si>
  <si>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</si>
  <si>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</si>
  <si>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</si>
  <si>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</si>
  <si>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</si>
  <si>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</si>
  <si>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</si>
  <si>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</si>
  <si>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</si>
  <si>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</si>
  <si>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</si>
  <si>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</si>
  <si>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</si>
  <si>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</si>
  <si>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</si>
  <si>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</si>
  <si>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</si>
  <si>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</si>
  <si>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</si>
  <si>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</si>
  <si>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</si>
  <si>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</si>
  <si>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</si>
  <si>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</si>
  <si>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</si>
  <si>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</si>
  <si>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</si>
  <si>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</si>
  <si>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</si>
  <si>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</si>
  <si>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</si>
  <si>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</si>
  <si>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</si>
  <si>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</si>
  <si>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</si>
  <si>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</si>
  <si>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</si>
  <si>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</si>
  <si>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</si>
  <si>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</si>
  <si>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</si>
  <si>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</si>
  <si>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</si>
  <si>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</si>
  <si>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</si>
  <si>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</si>
  <si>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</si>
  <si>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</si>
  <si>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</si>
  <si>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</si>
  <si>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</si>
  <si>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</si>
  <si>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</si>
  <si>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</si>
  <si>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</si>
  <si>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</si>
  <si>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</si>
  <si>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</si>
  <si>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</si>
  <si>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</si>
  <si>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</si>
  <si>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</si>
  <si>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</si>
  <si>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</si>
  <si>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</si>
  <si>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</si>
  <si>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</si>
  <si>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</si>
  <si>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</si>
  <si>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</si>
  <si>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</si>
  <si>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</si>
  <si>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</si>
  <si>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</si>
  <si>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</si>
  <si>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</si>
  <si>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</si>
  <si>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</si>
  <si>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</si>
  <si>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</si>
  <si>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</si>
  <si>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</si>
  <si>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</si>
  <si>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</si>
  <si>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</si>
  <si>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</si>
  <si>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</si>
  <si>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</si>
  <si>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</si>
  <si>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</si>
  <si>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</si>
  <si>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</si>
  <si>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</si>
  <si>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</si>
  <si>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</si>
  <si>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</si>
  <si>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</si>
  <si>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</si>
  <si>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</si>
  <si>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</si>
  <si>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</si>
  <si>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</si>
  <si>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</si>
  <si>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</si>
  <si>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</si>
  <si>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</si>
  <si>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</si>
  <si>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</si>
  <si>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</si>
  <si>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</si>
  <si>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</si>
  <si>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</si>
  <si>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</si>
  <si>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</si>
  <si>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</si>
  <si>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</si>
  <si>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</si>
  <si>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</si>
  <si>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</si>
  <si>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</si>
  <si>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</si>
  <si>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</si>
  <si>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</si>
  <si>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</si>
  <si>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</si>
  <si>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</si>
  <si>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</si>
  <si>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</si>
  <si>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</si>
  <si>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</si>
  <si>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</si>
  <si>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</si>
  <si>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</si>
  <si>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</si>
  <si>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</si>
  <si>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</si>
  <si>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</si>
  <si>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</si>
  <si>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</si>
  <si>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</si>
  <si>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</si>
  <si>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</si>
  <si>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</si>
  <si>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</si>
  <si>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</si>
  <si>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</si>
  <si>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</si>
  <si>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</si>
  <si>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</si>
  <si>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</si>
  <si>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</si>
  <si>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</si>
  <si>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</si>
  <si>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</si>
  <si>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</si>
  <si>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</si>
  <si>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</si>
  <si>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</si>
  <si>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</si>
  <si>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</si>
  <si>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</si>
  <si>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</si>
  <si>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</si>
  <si>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</si>
  <si>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</si>
  <si>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</si>
  <si>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</si>
  <si>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</si>
  <si>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</si>
  <si>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</si>
  <si>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</si>
  <si>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</si>
  <si>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</si>
  <si>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</si>
  <si>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</si>
  <si>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</si>
  <si>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</si>
  <si>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</si>
  <si>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</si>
  <si>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</si>
  <si>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</si>
  <si>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</si>
  <si>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</si>
  <si>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</si>
  <si>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</si>
  <si>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</si>
  <si>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</si>
  <si>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</si>
  <si>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</si>
  <si>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</si>
  <si>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</si>
  <si>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</si>
  <si>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</si>
  <si>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</si>
  <si>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</si>
  <si>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</si>
  <si>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</si>
  <si>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</si>
  <si>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</si>
  <si>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</si>
  <si>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</si>
  <si>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</si>
  <si>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</si>
  <si>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</si>
  <si>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</si>
  <si>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</si>
  <si>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</si>
  <si>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</si>
  <si>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</si>
  <si>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</si>
  <si>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</si>
  <si>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</si>
  <si>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</si>
  <si>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</si>
  <si>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</si>
  <si>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</si>
  <si>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</si>
  <si>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</si>
  <si>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</si>
  <si>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</si>
  <si>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</si>
  <si>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</si>
  <si>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</si>
  <si>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</si>
  <si>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</si>
  <si>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</si>
  <si>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</si>
  <si>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</si>
  <si>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</si>
  <si>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</si>
  <si>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</si>
  <si>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</si>
  <si>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</si>
  <si>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</si>
  <si>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</si>
  <si>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</si>
  <si>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</si>
  <si>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</si>
  <si>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</si>
  <si>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</si>
  <si>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</si>
  <si>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</si>
  <si>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</si>
  <si>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</si>
  <si>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</si>
  <si>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</si>
  <si>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</si>
  <si>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</si>
  <si>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</si>
  <si>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</si>
  <si>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</si>
  <si>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</si>
  <si>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</si>
  <si>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</si>
  <si>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</si>
  <si>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</si>
  <si>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</si>
  <si>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</si>
  <si>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</si>
  <si>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</si>
  <si>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</si>
  <si>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</si>
  <si>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</si>
  <si>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</si>
  <si>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</si>
  <si>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</si>
  <si>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</si>
  <si>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</si>
  <si>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</si>
  <si>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</si>
  <si>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</si>
  <si>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</si>
  <si>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</si>
  <si>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</si>
  <si>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</si>
  <si>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</si>
  <si>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</si>
  <si>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</si>
  <si>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</si>
  <si>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</si>
  <si>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</si>
  <si>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</si>
  <si>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</si>
  <si>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</si>
  <si>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</si>
  <si>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</si>
  <si>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</si>
  <si>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</si>
  <si>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</si>
  <si>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</si>
  <si>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</si>
  <si>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</si>
  <si>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</si>
  <si>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</si>
  <si>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</si>
  <si>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</si>
  <si>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</si>
  <si>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</si>
  <si>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</si>
  <si>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</si>
  <si>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</si>
  <si>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</si>
  <si>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</si>
  <si>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</si>
  <si>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</si>
  <si>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</si>
  <si>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</si>
  <si>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</si>
  <si>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</si>
  <si>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</si>
  <si>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</si>
  <si>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</si>
  <si>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</si>
  <si>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</si>
  <si>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</si>
  <si>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</si>
  <si>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</si>
  <si>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</si>
  <si>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</si>
  <si>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</si>
  <si>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</si>
  <si>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</si>
  <si>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</si>
  <si>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</si>
  <si>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</si>
  <si>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</si>
  <si>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</si>
  <si>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</si>
  <si>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</si>
  <si>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</si>
  <si>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</si>
  <si>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</si>
  <si>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</si>
  <si>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</si>
  <si>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</si>
  <si>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</si>
  <si>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</si>
  <si>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</si>
  <si>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</si>
  <si>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</si>
  <si>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</si>
  <si>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</si>
  <si>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</si>
  <si>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</si>
  <si>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</si>
  <si>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</si>
  <si>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</si>
  <si>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</si>
  <si>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</si>
  <si>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</si>
  <si>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</si>
  <si>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</si>
  <si>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</si>
  <si>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</si>
  <si>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</si>
  <si>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</si>
  <si>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</si>
  <si>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</si>
  <si>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</si>
  <si>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</si>
  <si>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</si>
  <si>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</si>
  <si>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</si>
  <si>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</si>
  <si>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</si>
  <si>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</si>
  <si>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</si>
  <si>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</si>
  <si>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</si>
  <si>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</si>
  <si>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</si>
  <si>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</si>
  <si>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</si>
  <si>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</si>
  <si>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</si>
  <si>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</si>
  <si>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</si>
  <si>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</si>
  <si>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</si>
  <si>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</si>
  <si>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</si>
  <si>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</si>
  <si>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</si>
  <si>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</si>
  <si>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</si>
  <si>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</si>
  <si>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</si>
  <si>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</si>
  <si>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</si>
  <si>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</si>
  <si>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</si>
  <si>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</si>
  <si>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</si>
  <si>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</si>
  <si>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</si>
  <si>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</si>
  <si>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</si>
  <si>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</si>
  <si>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</si>
  <si>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</si>
  <si>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</si>
  <si>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</si>
  <si>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</si>
  <si>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</si>
  <si>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</si>
  <si>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</si>
  <si>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</si>
  <si>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</si>
  <si>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</si>
  <si>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</si>
  <si>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</si>
  <si>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</si>
  <si>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</si>
  <si>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</si>
  <si>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</si>
  <si>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</si>
  <si>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</si>
  <si>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</si>
  <si>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</si>
  <si>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</si>
  <si>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</si>
  <si>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</si>
  <si>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</si>
  <si>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</si>
  <si>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</si>
  <si>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</si>
  <si>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</si>
  <si>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</si>
  <si>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</si>
  <si>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</si>
  <si>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</si>
  <si>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</si>
  <si>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</si>
  <si>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</si>
  <si>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</si>
  <si>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</si>
  <si>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</si>
  <si>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</si>
  <si>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</si>
  <si>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</si>
  <si>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</si>
  <si>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</si>
  <si>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</si>
  <si>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</si>
  <si>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</si>
  <si>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</si>
  <si>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</si>
  <si>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</si>
  <si>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</si>
  <si>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</si>
  <si>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</si>
  <si>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</si>
  <si>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</si>
  <si>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</si>
  <si>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</si>
  <si>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</si>
  <si>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</si>
  <si>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</si>
  <si>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</si>
  <si>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</si>
  <si>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</si>
  <si>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</si>
  <si>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</si>
  <si>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</si>
  <si>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</si>
  <si>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</si>
  <si>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</si>
  <si>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</si>
  <si>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</si>
  <si>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</si>
  <si>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</si>
  <si>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</si>
  <si>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</si>
  <si>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</si>
  <si>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</si>
  <si>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</si>
  <si>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</si>
  <si>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</si>
  <si>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</si>
  <si>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</si>
  <si>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</si>
  <si>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</si>
  <si>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</si>
  <si>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</si>
  <si>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</si>
  <si>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</si>
  <si>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</si>
  <si>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</si>
  <si>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</si>
  <si>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</si>
  <si>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</si>
  <si>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</si>
  <si>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</si>
  <si>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</si>
  <si>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</si>
  <si>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</si>
  <si>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</si>
  <si>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</si>
  <si>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</si>
  <si>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</si>
  <si>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</si>
  <si>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</si>
  <si>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</si>
  <si>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</si>
  <si>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</si>
  <si>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</si>
  <si>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</si>
  <si>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</si>
  <si>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</si>
  <si>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</si>
  <si>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</si>
  <si>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</si>
  <si>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</si>
  <si>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</si>
  <si>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</si>
  <si>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</si>
  <si>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</si>
  <si>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</si>
  <si>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</si>
  <si>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</si>
  <si>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</si>
  <si>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</si>
  <si>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</si>
  <si>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</si>
  <si>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</si>
  <si>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</si>
  <si>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</si>
  <si>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</si>
  <si>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</si>
  <si>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</si>
  <si>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</si>
  <si>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</si>
  <si>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</si>
  <si>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</si>
  <si>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</si>
  <si>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</si>
  <si>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</si>
  <si>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</si>
  <si>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</si>
  <si>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</si>
  <si>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</si>
  <si>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</si>
  <si>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</si>
  <si>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</si>
  <si>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</si>
  <si>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</si>
  <si>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</si>
  <si>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</si>
  <si>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</si>
  <si>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</si>
  <si>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</si>
  <si>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</si>
  <si>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</si>
  <si>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</si>
  <si>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</si>
  <si>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</si>
  <si>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</si>
  <si>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</si>
  <si>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</si>
  <si>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</si>
  <si>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</si>
  <si>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</si>
  <si>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</si>
  <si>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</si>
  <si>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</si>
  <si>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</si>
  <si>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</si>
  <si>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</si>
  <si>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</si>
  <si>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</si>
  <si>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</si>
  <si>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</si>
  <si>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</si>
  <si>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</si>
  <si>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</si>
  <si>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</si>
  <si>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</si>
  <si>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</si>
  <si>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</si>
  <si>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</si>
  <si>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</si>
  <si>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</si>
  <si>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</si>
  <si>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</si>
  <si>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</si>
  <si>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</si>
  <si>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</si>
  <si>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</si>
  <si>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</si>
  <si>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</si>
  <si>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</si>
  <si>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</si>
  <si>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</si>
  <si>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</si>
  <si>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</si>
  <si>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</si>
  <si>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</si>
  <si>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</si>
  <si>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</si>
  <si>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</si>
  <si>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</si>
  <si>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</si>
  <si>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</si>
  <si>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</si>
  <si>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</si>
  <si>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</si>
  <si>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</si>
  <si>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</si>
  <si>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</si>
  <si>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</si>
  <si>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</si>
  <si>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</si>
  <si>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</si>
  <si>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</si>
  <si>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</si>
  <si>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</si>
  <si>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</si>
  <si>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</si>
  <si>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</si>
  <si>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</si>
  <si>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</si>
  <si>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</si>
  <si>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</si>
  <si>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</si>
  <si>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</si>
  <si>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</si>
  <si>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</si>
  <si>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</si>
  <si>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</si>
  <si>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</si>
  <si>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</si>
  <si>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</si>
  <si>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</si>
  <si>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</si>
  <si>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</si>
  <si>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</si>
  <si>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</si>
  <si>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</si>
  <si>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</si>
  <si>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</si>
  <si>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</si>
  <si>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</si>
  <si>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</si>
  <si>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</si>
  <si>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</si>
  <si>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</si>
  <si>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</si>
  <si>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</si>
  <si>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</si>
  <si>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</si>
  <si>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</si>
  <si>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</si>
  <si>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</si>
  <si>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</si>
  <si>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</si>
  <si>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</si>
  <si>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</si>
  <si>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</si>
  <si>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</si>
  <si>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</si>
  <si>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</si>
  <si>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</si>
  <si>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</si>
  <si>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</si>
  <si>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</si>
  <si>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</si>
  <si>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</si>
  <si>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</si>
  <si>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</si>
  <si>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</si>
  <si>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</si>
  <si>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</si>
  <si>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</si>
  <si>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</si>
  <si>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</si>
  <si>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</si>
  <si>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</si>
  <si>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</si>
  <si>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</si>
  <si>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</si>
  <si>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</si>
  <si>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</si>
  <si>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</si>
  <si>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</si>
  <si>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</si>
  <si>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</si>
  <si>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</si>
  <si>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</si>
  <si>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</si>
  <si>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</si>
  <si>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</si>
  <si>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</si>
  <si>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</si>
  <si>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</si>
  <si>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</si>
  <si>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</si>
  <si>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</si>
  <si>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</si>
  <si>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</si>
  <si>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</si>
  <si>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</si>
  <si>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</si>
  <si>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</si>
  <si>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</si>
  <si>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</si>
  <si>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</si>
  <si>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</si>
  <si>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</si>
  <si>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</si>
  <si>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</si>
  <si>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</si>
  <si>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</si>
  <si>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</si>
  <si>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</si>
  <si>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</si>
  <si>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</si>
  <si>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</si>
  <si>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</si>
  <si>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</si>
  <si>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</si>
  <si>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</si>
  <si>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</si>
  <si>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</si>
  <si>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</si>
  <si>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</si>
  <si>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</si>
  <si>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</si>
  <si>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</si>
  <si>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</si>
  <si>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</si>
  <si>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</si>
  <si>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</si>
  <si>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</si>
  <si>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</si>
  <si>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</si>
  <si>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</si>
  <si>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</si>
  <si>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</si>
  <si>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</si>
  <si>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</si>
  <si>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</si>
  <si>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</si>
  <si>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</si>
  <si>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</si>
  <si>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</si>
  <si>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</si>
  <si>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</si>
  <si>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</si>
  <si>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</si>
  <si>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</si>
  <si>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</si>
  <si>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</si>
  <si>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</si>
  <si>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</si>
  <si>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</si>
  <si>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</si>
  <si>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</si>
  <si>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</si>
  <si>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</si>
  <si>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</si>
  <si>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</si>
  <si>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</si>
  <si>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</si>
  <si>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</si>
  <si>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</si>
  <si>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</si>
  <si>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</si>
  <si>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</si>
  <si>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</si>
  <si>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</si>
  <si>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</si>
  <si>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</si>
  <si>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</si>
  <si>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</si>
  <si>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</si>
  <si>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</si>
  <si>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</si>
  <si>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</si>
  <si>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</si>
  <si>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</si>
  <si>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</si>
  <si>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</si>
  <si>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</si>
  <si>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</si>
  <si>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</si>
  <si>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</si>
  <si>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</si>
  <si>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</si>
  <si>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</si>
  <si>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</si>
  <si>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</si>
  <si>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</si>
  <si>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</si>
  <si>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</si>
  <si>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</si>
  <si>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</si>
  <si>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</si>
  <si>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</si>
  <si>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</si>
  <si>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</si>
  <si>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</si>
  <si>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</si>
  <si>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</si>
  <si>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</si>
  <si>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</si>
  <si>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</si>
  <si>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</si>
  <si>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</si>
  <si>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</si>
  <si>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</si>
  <si>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</si>
  <si>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</si>
  <si>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</si>
  <si>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</si>
  <si>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</si>
  <si>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</si>
  <si>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</si>
  <si>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</si>
  <si>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</si>
  <si>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</si>
  <si>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</si>
  <si>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</si>
  <si>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</si>
  <si>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</si>
  <si>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</si>
  <si>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</si>
  <si>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</si>
  <si>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</si>
  <si>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</si>
  <si>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</si>
  <si>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</si>
  <si>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</si>
  <si>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</si>
  <si>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</si>
  <si>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</si>
  <si>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</si>
  <si>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</si>
  <si>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</si>
  <si>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</si>
  <si>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</si>
  <si>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</si>
  <si>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</si>
  <si>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</si>
  <si>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</si>
  <si>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</si>
  <si>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</si>
  <si>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</si>
  <si>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</si>
  <si>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</si>
  <si>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</si>
  <si>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</si>
  <si>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</si>
  <si>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</si>
  <si>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</si>
  <si>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</si>
  <si>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</si>
  <si>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</si>
  <si>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</si>
  <si>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</si>
  <si>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</si>
  <si>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</si>
  <si>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</si>
  <si>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</si>
  <si>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</si>
  <si>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</si>
  <si>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</si>
  <si>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</si>
  <si>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</si>
  <si>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</si>
  <si>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</si>
  <si>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</si>
  <si>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</si>
  <si>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</si>
  <si>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</si>
  <si>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</si>
  <si>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</si>
  <si>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</si>
  <si>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</si>
  <si>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</si>
  <si>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</si>
  <si>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</si>
  <si>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</si>
  <si>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</si>
  <si>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</si>
  <si>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</si>
  <si>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</si>
  <si>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</si>
  <si>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</si>
  <si>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</si>
  <si>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</si>
  <si>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</si>
  <si>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</si>
  <si>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</si>
  <si>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</si>
  <si>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</si>
  <si>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</si>
  <si>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</si>
  <si>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</si>
  <si>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</si>
  <si>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</si>
  <si>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</si>
  <si>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</si>
  <si>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</si>
  <si>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</si>
  <si>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</si>
  <si>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</si>
  <si>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</si>
  <si>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</si>
  <si>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</si>
  <si>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</si>
  <si>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</si>
  <si>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</si>
  <si>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</si>
  <si>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</si>
  <si>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</si>
  <si>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</si>
  <si>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</si>
  <si>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</si>
  <si>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</si>
  <si>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</si>
  <si>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</si>
  <si>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</si>
  <si>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</si>
  <si>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</si>
  <si>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</si>
  <si>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</si>
  <si>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</si>
  <si>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</si>
  <si>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</si>
  <si>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</si>
  <si>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</si>
  <si>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</si>
  <si>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</si>
  <si>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</si>
  <si>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</si>
  <si>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</si>
  <si>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</si>
  <si>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</si>
  <si>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</si>
  <si>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</si>
  <si>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</si>
  <si>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</si>
  <si>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</si>
  <si>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</si>
  <si>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</si>
  <si>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</si>
  <si>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</si>
  <si>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</si>
  <si>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</si>
  <si>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</si>
  <si>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</si>
  <si>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</si>
  <si>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</si>
  <si>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</si>
  <si>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</si>
  <si>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</si>
  <si>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</si>
  <si>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</si>
  <si>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</si>
  <si>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</si>
  <si>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</si>
  <si>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</si>
  <si>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</si>
  <si>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</si>
  <si>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</si>
  <si>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</si>
  <si>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</si>
  <si>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</si>
  <si>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</si>
  <si>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</si>
  <si>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</si>
  <si>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</si>
  <si>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</si>
  <si>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</si>
  <si>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</si>
  <si>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</si>
  <si>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</si>
  <si>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</si>
  <si>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</si>
  <si>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</si>
  <si>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</si>
  <si>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</si>
  <si>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</si>
  <si>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</si>
  <si>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</si>
  <si>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</si>
  <si>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</si>
  <si>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</si>
  <si>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</si>
  <si>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</si>
  <si>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</si>
  <si>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</si>
  <si>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</si>
  <si>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</si>
  <si>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</si>
  <si>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</si>
  <si>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</si>
  <si>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</si>
  <si>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</si>
  <si>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</si>
  <si>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</si>
  <si>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</si>
  <si>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</si>
  <si>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</si>
  <si>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</si>
  <si>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</si>
  <si>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</si>
  <si>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</si>
  <si>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</si>
  <si>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</si>
  <si>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</si>
  <si>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</si>
  <si>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</si>
  <si>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</si>
  <si>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</si>
  <si>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</si>
  <si>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</si>
  <si>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</si>
  <si>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</si>
  <si>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</si>
  <si>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</si>
  <si>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</si>
  <si>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</si>
  <si>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</si>
  <si>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</si>
  <si>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</si>
  <si>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</si>
  <si>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</si>
  <si>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</si>
  <si>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</si>
  <si>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</si>
  <si>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</si>
  <si>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</si>
  <si>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</si>
  <si>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</si>
  <si>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</si>
  <si>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</si>
  <si>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</si>
  <si>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</si>
  <si>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</si>
  <si>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</si>
  <si>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</si>
  <si>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</si>
  <si>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</si>
  <si>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</si>
  <si>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</si>
  <si>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</si>
  <si>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</si>
  <si>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</si>
  <si>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</si>
  <si>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</si>
  <si>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</si>
  <si>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</si>
  <si>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</si>
  <si>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</si>
  <si>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</si>
  <si>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</si>
  <si>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</si>
  <si>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</si>
  <si>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</si>
  <si>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</si>
  <si>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</si>
  <si>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</si>
  <si>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</si>
  <si>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</si>
  <si>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</si>
  <si>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</si>
  <si>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</si>
  <si>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</si>
  <si>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</si>
  <si>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</si>
  <si>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</si>
  <si>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</si>
  <si>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</si>
  <si>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</si>
  <si>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</si>
  <si>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</si>
  <si>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</si>
  <si>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</si>
  <si>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</si>
  <si>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</si>
  <si>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</si>
  <si>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</si>
  <si>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</si>
  <si>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</si>
  <si>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</si>
  <si>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</si>
  <si>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</si>
  <si>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</si>
  <si>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</si>
  <si>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</si>
  <si>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</si>
  <si>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</si>
  <si>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</si>
  <si>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</si>
  <si>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</si>
  <si>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</si>
  <si>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</si>
  <si>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</si>
  <si>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</si>
  <si>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</si>
  <si>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</si>
  <si>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</si>
  <si>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</si>
  <si>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</si>
  <si>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</si>
  <si>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</si>
  <si>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</si>
  <si>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</si>
  <si>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</si>
  <si>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</si>
  <si>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</si>
  <si>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</si>
  <si>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</si>
  <si>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</si>
  <si>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</si>
  <si>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</si>
  <si>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</si>
  <si>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</si>
  <si>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</si>
  <si>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</si>
  <si>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</si>
  <si>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</si>
  <si>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</si>
  <si>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</si>
  <si>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</si>
  <si>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</si>
  <si>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</si>
  <si>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</si>
  <si>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</si>
  <si>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</si>
  <si>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</si>
  <si>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</si>
  <si>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</si>
  <si>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</si>
  <si>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</si>
  <si>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</si>
  <si>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</si>
  <si>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</si>
  <si>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</si>
  <si>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</si>
  <si>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</si>
  <si>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</si>
  <si>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</si>
  <si>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</si>
  <si>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</si>
  <si>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</si>
  <si>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</si>
  <si>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</si>
  <si>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</si>
  <si>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</si>
  <si>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</si>
  <si>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</si>
  <si>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</si>
  <si>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</si>
  <si>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</si>
  <si>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</si>
  <si>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</si>
  <si>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</si>
  <si>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</si>
  <si>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</si>
  <si>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</si>
  <si>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</si>
  <si>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</si>
  <si>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</si>
  <si>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</si>
  <si>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</si>
  <si>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</si>
  <si>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</si>
  <si>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</si>
  <si>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</si>
  <si>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</si>
  <si>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</si>
  <si>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</si>
  <si>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</si>
  <si>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</si>
  <si>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</si>
  <si>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</si>
  <si>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</si>
  <si>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</si>
  <si>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</si>
  <si>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</si>
  <si>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</si>
  <si>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</si>
  <si>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</si>
  <si>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</si>
  <si>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</si>
  <si>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</si>
  <si>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</si>
  <si>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</si>
  <si>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</si>
  <si>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</si>
  <si>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</si>
  <si>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</si>
  <si>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</si>
  <si>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</si>
  <si>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</si>
  <si>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</si>
  <si>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</si>
  <si>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</si>
  <si>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</si>
  <si>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</si>
  <si>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</si>
  <si>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</si>
  <si>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</si>
  <si>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</si>
  <si>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</si>
  <si>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</si>
  <si>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</si>
  <si>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</si>
  <si>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</si>
  <si>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</si>
  <si>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</si>
  <si>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</si>
  <si>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</si>
  <si>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</si>
  <si>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</si>
  <si>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</si>
  <si>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</si>
  <si>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</si>
  <si>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</si>
  <si>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</si>
  <si>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</si>
  <si>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</si>
  <si>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</si>
  <si>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</si>
  <si>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</si>
  <si>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</si>
  <si>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</si>
  <si>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</si>
  <si>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</si>
  <si>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</si>
  <si>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</si>
  <si>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</si>
  <si>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</si>
  <si>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</si>
  <si>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</si>
  <si>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</si>
  <si>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</si>
  <si>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</si>
  <si>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</si>
  <si>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</si>
  <si>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</si>
  <si>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</si>
  <si>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</si>
  <si>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</si>
  <si>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</si>
  <si>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</si>
  <si>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</si>
  <si>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</si>
  <si>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</si>
  <si>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</si>
  <si>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</si>
  <si>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</si>
  <si>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</si>
  <si>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</si>
  <si>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</si>
  <si>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</si>
  <si>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</si>
  <si>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</si>
  <si>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</si>
  <si>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</si>
  <si>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</si>
  <si>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</si>
  <si>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</si>
  <si>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</si>
  <si>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</si>
  <si>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</si>
  <si>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</si>
  <si>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</si>
  <si>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</si>
  <si>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</si>
  <si>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</si>
  <si>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</si>
  <si>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</si>
  <si>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</si>
  <si>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</si>
  <si>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</si>
  <si>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</si>
  <si>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</si>
  <si>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</si>
  <si>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</si>
  <si>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</si>
  <si>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</si>
  <si>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</si>
  <si>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</si>
  <si>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</si>
  <si>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</si>
  <si>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</si>
  <si>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</si>
  <si>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</si>
  <si>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</si>
  <si>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</si>
  <si>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</si>
  <si>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</si>
  <si>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</si>
  <si>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</si>
  <si>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</si>
  <si>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</si>
  <si>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</si>
  <si>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</si>
  <si>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</si>
  <si>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</si>
  <si>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</si>
  <si>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</si>
  <si>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</si>
  <si>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</si>
  <si>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</si>
  <si>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</si>
  <si>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</si>
  <si>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</si>
  <si>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</si>
  <si>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</si>
  <si>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</si>
  <si>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</si>
  <si>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</si>
  <si>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</si>
  <si>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</si>
  <si>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</si>
  <si>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</si>
  <si>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</si>
  <si>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</si>
  <si>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</si>
  <si>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</si>
  <si>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</si>
  <si>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</si>
  <si>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</si>
  <si>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</si>
  <si>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</si>
  <si>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</si>
  <si>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</si>
  <si>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</si>
  <si>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</si>
  <si>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</si>
  <si>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</si>
  <si>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</si>
  <si>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</si>
  <si>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</si>
  <si>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</si>
  <si>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</si>
  <si>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</si>
  <si>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</si>
  <si>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</si>
  <si>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</si>
  <si>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</si>
  <si>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</si>
  <si>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</si>
  <si>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</si>
  <si>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</si>
  <si>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</si>
  <si>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</si>
  <si>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</si>
  <si>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</si>
  <si>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</si>
  <si>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</si>
  <si>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</si>
  <si>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</si>
  <si>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</si>
  <si>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</si>
  <si>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</si>
  <si>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</si>
  <si>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</si>
  <si>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</si>
  <si>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</si>
  <si>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</si>
  <si>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</si>
  <si>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</si>
  <si>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</si>
  <si>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</si>
  <si>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</si>
  <si>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</si>
  <si>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</si>
  <si>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</si>
  <si>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</si>
  <si>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</si>
  <si>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</si>
  <si>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</si>
  <si>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</si>
  <si>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</si>
  <si>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</si>
  <si>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</si>
  <si>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</si>
  <si>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</si>
  <si>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</si>
  <si>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</si>
  <si>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</si>
  <si>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</si>
  <si>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</si>
  <si>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</si>
  <si>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</si>
  <si>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</si>
  <si>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</si>
  <si>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</si>
  <si>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</si>
  <si>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</si>
  <si>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</si>
  <si>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</si>
  <si>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</si>
  <si>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</si>
  <si>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</si>
  <si>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</si>
  <si>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</si>
  <si>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</si>
  <si>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</si>
  <si>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</si>
  <si>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</si>
  <si>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</si>
  <si>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</si>
  <si>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</si>
  <si>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</si>
  <si>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</si>
  <si>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</si>
  <si>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</si>
  <si>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</si>
  <si>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</si>
  <si>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</si>
  <si>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</si>
  <si>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</si>
  <si>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</si>
  <si>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</si>
  <si>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</si>
  <si>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</si>
  <si>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</si>
  <si>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</si>
  <si>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</si>
  <si>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</si>
  <si>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</si>
  <si>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</si>
  <si>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</si>
  <si>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</si>
  <si>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</si>
  <si>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</si>
  <si>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</si>
  <si>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</si>
  <si>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</si>
  <si>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</si>
  <si>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</si>
  <si>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</si>
  <si>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</si>
  <si>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</si>
  <si>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</si>
  <si>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</si>
  <si>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</si>
  <si>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</si>
  <si>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</si>
  <si>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</si>
  <si>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</si>
  <si>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</si>
  <si>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</si>
  <si>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</si>
  <si>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</si>
  <si>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</si>
  <si>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</si>
  <si>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</si>
  <si>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</si>
  <si>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</si>
  <si>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</si>
  <si>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</si>
  <si>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</si>
  <si>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</si>
  <si>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</si>
  <si>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</si>
  <si>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</si>
  <si>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</si>
  <si>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</si>
  <si>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</si>
  <si>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</si>
  <si>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</si>
  <si>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</si>
  <si>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</si>
  <si>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</si>
  <si>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</si>
  <si>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</si>
  <si>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</si>
  <si>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</si>
  <si>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</si>
  <si>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</si>
  <si>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</si>
  <si>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</si>
  <si>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</si>
  <si>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</si>
  <si>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</si>
  <si>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</si>
  <si>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</si>
  <si>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</si>
  <si>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</si>
  <si>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</si>
  <si>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</si>
  <si>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</si>
  <si>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</si>
  <si>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</si>
  <si>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</si>
  <si>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</si>
  <si>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</si>
  <si>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</si>
  <si>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</si>
  <si>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</si>
  <si>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</si>
  <si>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</si>
  <si>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</si>
  <si>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</si>
  <si>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</si>
  <si>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</si>
  <si>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</si>
  <si>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</si>
  <si>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</si>
  <si>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</si>
  <si>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</si>
  <si>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</si>
  <si>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</si>
  <si>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</si>
  <si>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</si>
  <si>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</si>
  <si>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</si>
  <si>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</si>
  <si>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</si>
  <si>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</si>
  <si>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</si>
  <si>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</si>
  <si>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</si>
  <si>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</si>
  <si>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</si>
  <si>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</si>
  <si>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</si>
  <si>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</si>
  <si>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</si>
  <si>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</si>
  <si>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</si>
  <si>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</si>
  <si>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</si>
  <si>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</si>
  <si>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</si>
  <si>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</si>
  <si>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</si>
  <si>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</si>
  <si>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</si>
  <si>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</si>
  <si>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</si>
  <si>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</si>
  <si>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</si>
  <si>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</si>
  <si>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</si>
  <si>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</si>
  <si>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</si>
  <si>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</si>
  <si>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</si>
  <si>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</si>
  <si>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</si>
  <si>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</si>
  <si>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</si>
  <si>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</si>
  <si>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</si>
  <si>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</si>
  <si>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</si>
  <si>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</si>
  <si>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</si>
  <si>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</si>
  <si>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</si>
  <si>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</si>
  <si>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</si>
  <si>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</si>
  <si>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</si>
  <si>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</si>
  <si>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</si>
  <si>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</si>
  <si>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</si>
  <si>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</si>
  <si>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</si>
  <si>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</si>
  <si>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</si>
  <si>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</si>
  <si>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</si>
  <si>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</si>
  <si>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</si>
  <si>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</si>
  <si>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</si>
  <si>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</si>
  <si>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</si>
  <si>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</si>
  <si>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</si>
  <si>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</si>
  <si>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</si>
  <si>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</si>
  <si>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</si>
  <si>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</si>
  <si>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</si>
  <si>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</si>
  <si>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</si>
  <si>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</si>
  <si>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</si>
  <si>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</si>
  <si>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</si>
  <si>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</si>
  <si>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</si>
  <si>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</si>
  <si>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</si>
  <si>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</si>
  <si>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</si>
  <si>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</si>
  <si>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</si>
  <si>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</si>
  <si>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</si>
  <si>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</si>
  <si>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</si>
  <si>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</si>
  <si>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</si>
  <si>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</si>
  <si>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</si>
  <si>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</si>
  <si>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</si>
  <si>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</si>
  <si>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</si>
  <si>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</si>
  <si>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</si>
  <si>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</si>
  <si>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</si>
  <si>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</si>
  <si>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</si>
  <si>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</si>
  <si>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</si>
  <si>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</si>
  <si>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</si>
  <si>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</si>
  <si>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</si>
  <si>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</si>
  <si>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</si>
  <si>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</si>
  <si>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</si>
  <si>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</si>
  <si>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</si>
  <si>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</si>
  <si>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</si>
  <si>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</si>
  <si>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</si>
  <si>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</si>
  <si>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</si>
  <si>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</si>
  <si>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</si>
  <si>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</si>
  <si>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</si>
  <si>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</si>
  <si>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</si>
  <si>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</si>
  <si>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</si>
  <si>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</si>
  <si>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</si>
  <si>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</si>
  <si>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</si>
  <si>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</si>
  <si>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</si>
  <si>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</si>
  <si>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</si>
  <si>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</si>
  <si>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</si>
  <si>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</si>
  <si>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</si>
  <si>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</si>
  <si>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</si>
  <si>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</si>
  <si>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</si>
  <si>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</si>
  <si>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</si>
  <si>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</si>
  <si>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</si>
  <si>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</si>
  <si>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</si>
  <si>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</si>
  <si>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</si>
  <si>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</si>
  <si>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</si>
  <si>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</si>
  <si>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</si>
  <si>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</si>
  <si>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</si>
  <si>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</si>
  <si>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</si>
  <si>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</si>
  <si>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</si>
  <si>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</si>
  <si>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</si>
  <si>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</si>
  <si>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</si>
  <si>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</si>
  <si>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</si>
  <si>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</si>
  <si>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</si>
  <si>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</si>
  <si>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</si>
  <si>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</si>
  <si>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</si>
  <si>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</si>
  <si>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</si>
  <si>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</si>
  <si>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</si>
  <si>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</si>
  <si>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</si>
  <si>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</si>
  <si>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</si>
  <si>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</si>
  <si>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</si>
  <si>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</si>
  <si>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</si>
  <si>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</si>
  <si>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</si>
  <si>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</si>
  <si>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</si>
  <si>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</si>
  <si>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</si>
  <si>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</si>
  <si>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</si>
  <si>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</si>
  <si>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</si>
  <si>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</si>
  <si>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</si>
  <si>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</si>
  <si>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</si>
  <si>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</si>
  <si>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</si>
  <si>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</si>
  <si>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</si>
  <si>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</si>
  <si>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</si>
  <si>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</si>
  <si>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</si>
  <si>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</si>
  <si>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</si>
  <si>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</si>
  <si>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</si>
  <si>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</si>
  <si>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</si>
  <si>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</si>
  <si>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</si>
  <si>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</si>
  <si>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</si>
  <si>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</si>
  <si>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</si>
  <si>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</si>
  <si>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</si>
  <si>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</si>
  <si>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</si>
  <si>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</si>
  <si>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</si>
  <si>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</si>
  <si>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</si>
  <si>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</si>
  <si>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</si>
  <si>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</si>
  <si>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</si>
  <si>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</si>
  <si>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</si>
  <si>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</si>
  <si>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</si>
  <si>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</si>
  <si>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</si>
  <si>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</si>
  <si>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</si>
  <si>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</si>
  <si>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</si>
  <si>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</si>
  <si>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</si>
  <si>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</si>
  <si>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</si>
  <si>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</si>
  <si>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</si>
  <si>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</si>
  <si>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</si>
  <si>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</si>
  <si>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</si>
  <si>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</si>
  <si>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</si>
  <si>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</si>
  <si>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</si>
  <si>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</si>
  <si>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</si>
  <si>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</si>
  <si>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</si>
  <si>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</si>
  <si>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</si>
  <si>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</si>
  <si>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</si>
  <si>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</si>
  <si>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</si>
  <si>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</si>
  <si>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</si>
  <si>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</si>
  <si>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</si>
  <si>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</si>
  <si>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</si>
  <si>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</si>
  <si>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</si>
  <si>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</si>
  <si>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</si>
  <si>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</si>
  <si>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</si>
  <si>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</si>
  <si>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</si>
  <si>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</si>
  <si>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</si>
  <si>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</si>
  <si>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</si>
  <si>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</si>
  <si>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</si>
  <si>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</si>
  <si>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</si>
  <si>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</si>
  <si>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</si>
  <si>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</si>
  <si>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</si>
  <si>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</si>
  <si>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</si>
  <si>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</si>
  <si>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</si>
  <si>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</si>
  <si>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</si>
  <si>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</si>
  <si>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</si>
  <si>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</si>
  <si>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</si>
  <si>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</si>
  <si>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</si>
  <si>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</si>
  <si>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</si>
  <si>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</si>
  <si>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</si>
  <si>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</si>
  <si>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</si>
  <si>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</si>
  <si>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</si>
  <si>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</si>
  <si>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</si>
  <si>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</si>
  <si>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</si>
  <si>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</si>
  <si>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</si>
  <si>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</si>
  <si>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</si>
  <si>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</si>
  <si>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</si>
  <si>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</si>
  <si>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</si>
  <si>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</si>
  <si>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</si>
  <si>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</si>
  <si>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</si>
  <si>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</si>
  <si>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</si>
  <si>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</si>
  <si>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</si>
  <si>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</si>
  <si>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</si>
  <si>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</si>
  <si>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</si>
  <si>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</si>
  <si>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</si>
  <si>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</si>
  <si>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</si>
  <si>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</si>
  <si>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</si>
  <si>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</si>
  <si>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</si>
  <si>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</si>
  <si>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</si>
  <si>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</si>
  <si>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</si>
  <si>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</si>
  <si>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</si>
  <si>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</si>
  <si>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</si>
  <si>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</si>
  <si>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</si>
  <si>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</si>
  <si>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</si>
  <si>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</si>
  <si>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</si>
  <si>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</si>
  <si>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</si>
  <si>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</si>
  <si>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</si>
  <si>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</si>
  <si>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</si>
  <si>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</si>
  <si>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</si>
  <si>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</si>
  <si>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</si>
  <si>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</si>
  <si>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</si>
  <si>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</si>
  <si>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</si>
  <si>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</si>
  <si>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</si>
  <si>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</si>
  <si>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</si>
  <si>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</si>
  <si>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</si>
  <si>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</si>
  <si>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</si>
  <si>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</si>
  <si>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</si>
  <si>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</si>
  <si>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</si>
  <si>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</si>
  <si>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</si>
  <si>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</si>
  <si>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</si>
  <si>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</si>
  <si>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</si>
  <si>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</si>
  <si>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</si>
  <si>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</si>
  <si>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</si>
  <si>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</si>
  <si>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</si>
  <si>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</si>
  <si>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</si>
  <si>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</si>
  <si>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</si>
  <si>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</si>
  <si>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</si>
  <si>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</si>
  <si>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</si>
  <si>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</si>
  <si>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</si>
  <si>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</si>
  <si>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</si>
  <si>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</si>
  <si>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</si>
  <si>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</si>
  <si>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</si>
  <si>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</si>
  <si>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</si>
  <si>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</si>
  <si>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</si>
  <si>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</si>
  <si>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</si>
  <si>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</si>
  <si>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</si>
  <si>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</si>
  <si>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</si>
  <si>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</si>
  <si>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</si>
  <si>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</si>
  <si>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</si>
  <si>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</si>
  <si>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</si>
  <si>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</si>
  <si>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</si>
  <si>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</si>
  <si>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</si>
  <si>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</si>
  <si>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</si>
  <si>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</si>
  <si>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</si>
  <si>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</si>
  <si>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</si>
  <si>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</si>
  <si>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</si>
  <si>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</si>
  <si>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</si>
  <si>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</si>
  <si>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</si>
  <si>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</si>
  <si>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</si>
  <si>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</si>
  <si>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</si>
  <si>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</si>
  <si>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</si>
  <si>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</si>
  <si>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</si>
  <si>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</si>
  <si>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</si>
  <si>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</si>
  <si>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</si>
  <si>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</si>
  <si>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</si>
  <si>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</si>
  <si>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</si>
  <si>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</si>
  <si>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</si>
  <si>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</si>
  <si>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</si>
  <si>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</si>
  <si>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</si>
  <si>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</si>
  <si>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</si>
  <si>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</si>
  <si>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</si>
  <si>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</si>
  <si>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</si>
  <si>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</si>
  <si>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</si>
  <si>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</si>
  <si>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</si>
  <si>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</si>
  <si>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</si>
  <si>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</si>
  <si>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</si>
  <si>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</si>
  <si>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</si>
  <si>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</si>
  <si>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</si>
  <si>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</si>
  <si>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</si>
  <si>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</si>
  <si>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</si>
  <si>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</si>
  <si>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</si>
  <si>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</si>
  <si>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</si>
  <si>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</si>
  <si>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</si>
  <si>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</si>
  <si>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</si>
  <si>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</si>
  <si>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</si>
  <si>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</si>
  <si>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</si>
  <si>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</si>
  <si>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</si>
  <si>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</si>
  <si>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</si>
  <si>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</si>
  <si>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</si>
  <si>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</si>
  <si>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</si>
  <si>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</si>
  <si>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</si>
  <si>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</si>
  <si>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</si>
  <si>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</si>
  <si>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</si>
  <si>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</si>
  <si>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</si>
  <si>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</si>
  <si>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</si>
  <si>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</si>
  <si>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</si>
  <si>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</si>
  <si>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</si>
  <si>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</si>
  <si>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</si>
  <si>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</si>
  <si>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</si>
  <si>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</si>
  <si>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</si>
  <si>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</si>
  <si>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</si>
  <si>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</si>
  <si>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</si>
  <si>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</si>
  <si>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</si>
  <si>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</si>
  <si>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</si>
  <si>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</si>
  <si>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</si>
  <si>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</si>
  <si>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</si>
  <si>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</si>
  <si>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</si>
  <si>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</si>
  <si>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</si>
  <si>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</si>
  <si>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</si>
  <si>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</si>
  <si>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</si>
  <si>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</si>
  <si>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</si>
  <si>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</si>
  <si>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</si>
  <si>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</si>
  <si>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</si>
  <si>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</si>
  <si>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</si>
  <si>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</si>
  <si>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</si>
  <si>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</si>
  <si>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</si>
  <si>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</si>
  <si>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</si>
  <si>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</si>
  <si>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</si>
  <si>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</si>
  <si>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</si>
  <si>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</si>
  <si>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</si>
  <si>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</si>
  <si>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</si>
  <si>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</si>
  <si>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</si>
  <si>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</si>
  <si>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</si>
  <si>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</si>
  <si>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</si>
  <si>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</si>
  <si>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</si>
  <si>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</si>
  <si>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</si>
  <si>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</si>
  <si>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</si>
  <si>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</si>
  <si>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</si>
  <si>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</si>
  <si>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</si>
  <si>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</si>
  <si>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</si>
  <si>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</si>
  <si>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</si>
  <si>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</si>
  <si>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</si>
  <si>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</si>
  <si>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</si>
  <si>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</si>
  <si>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</si>
  <si>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</si>
  <si>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</si>
  <si>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</si>
  <si>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</si>
  <si>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</si>
  <si>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</si>
  <si>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</si>
  <si>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</si>
  <si>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</si>
  <si>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</si>
  <si>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</si>
  <si>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</si>
  <si>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</si>
  <si>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</si>
  <si>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</si>
  <si>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</si>
  <si>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</si>
  <si>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</si>
  <si>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</si>
  <si>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</si>
  <si>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</si>
  <si>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</si>
  <si>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</si>
  <si>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</si>
  <si>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</si>
  <si>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</si>
  <si>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</si>
  <si>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</si>
  <si>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</si>
  <si>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</si>
  <si>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</si>
  <si>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</si>
  <si>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</si>
  <si>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</si>
  <si>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</si>
  <si>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</si>
  <si>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</si>
  <si>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</si>
  <si>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</si>
  <si>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</si>
  <si>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</si>
  <si>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</si>
  <si>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</si>
  <si>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</si>
  <si>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</si>
  <si>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</si>
  <si>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</si>
  <si>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</si>
  <si>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</si>
  <si>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</si>
  <si>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</si>
  <si>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</si>
  <si>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</si>
  <si>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</si>
  <si>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</si>
  <si>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</si>
  <si>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</si>
  <si>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</si>
  <si>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</si>
  <si>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</si>
  <si>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</si>
  <si>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</si>
  <si>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</si>
  <si>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</si>
  <si>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</si>
  <si>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</si>
  <si>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</si>
  <si>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</si>
  <si>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</si>
  <si>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</si>
  <si>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</si>
  <si>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</si>
  <si>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</si>
  <si>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</si>
  <si>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</si>
  <si>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</si>
  <si>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</si>
  <si>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</si>
  <si>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</si>
  <si>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</si>
  <si>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</si>
  <si>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</si>
  <si>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</si>
  <si>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</si>
  <si>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</si>
  <si>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</si>
  <si>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</si>
  <si>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</si>
  <si>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</si>
  <si>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</si>
  <si>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</si>
  <si>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</si>
  <si>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</si>
  <si>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</si>
  <si>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</si>
  <si>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</si>
  <si>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</si>
  <si>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</si>
  <si>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</si>
  <si>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</si>
  <si>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</si>
  <si>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</si>
  <si>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</si>
  <si>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</si>
  <si>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</si>
  <si>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</si>
  <si>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</si>
  <si>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</si>
  <si>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</si>
  <si>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</si>
  <si>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</si>
  <si>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</si>
  <si>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</si>
  <si>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</si>
  <si>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</si>
  <si>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</si>
  <si>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</si>
  <si>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</si>
  <si>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</si>
  <si>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</si>
  <si>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</si>
  <si>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</si>
  <si>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</si>
  <si>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</si>
  <si>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</si>
  <si>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</si>
  <si>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</si>
  <si>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</si>
  <si>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</si>
  <si>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</si>
  <si>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</si>
  <si>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</si>
  <si>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</si>
  <si>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</si>
  <si>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</si>
  <si>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</si>
  <si>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</si>
  <si>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</si>
  <si>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</si>
  <si>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</si>
  <si>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</si>
  <si>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</si>
  <si>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</si>
  <si>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</si>
  <si>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</si>
  <si>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</si>
  <si>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</si>
  <si>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</si>
  <si>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</si>
  <si>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</si>
  <si>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</si>
  <si>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</si>
  <si>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</si>
  <si>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</si>
  <si>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</si>
  <si>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</si>
  <si>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</si>
  <si>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</si>
  <si>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</si>
  <si>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</si>
  <si>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</si>
  <si>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</si>
  <si>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</si>
  <si>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</si>
  <si>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</si>
  <si>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</si>
  <si>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</si>
  <si>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</si>
  <si>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</si>
  <si>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</si>
  <si>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</si>
  <si>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</si>
  <si>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</si>
  <si>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</si>
  <si>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</si>
  <si>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</si>
  <si>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</si>
  <si>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</si>
  <si>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</si>
  <si>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</si>
  <si>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</si>
  <si>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</si>
  <si>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</si>
  <si>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</si>
  <si>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</si>
  <si>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</si>
  <si>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</si>
  <si>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</si>
  <si>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</si>
  <si>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</si>
  <si>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</si>
  <si>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</si>
  <si>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</si>
  <si>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</si>
  <si>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</si>
  <si>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</si>
  <si>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</si>
  <si>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</si>
  <si>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</si>
  <si>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</si>
  <si>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</si>
  <si>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</si>
  <si>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</si>
  <si>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</si>
  <si>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</si>
  <si>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</si>
  <si>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</si>
  <si>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</si>
  <si>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</si>
  <si>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</si>
  <si>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</si>
  <si>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</si>
  <si>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</si>
  <si>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</si>
  <si>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</si>
  <si>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</si>
  <si>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</si>
  <si>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</si>
  <si>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</si>
  <si>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</si>
  <si>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</si>
  <si>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</si>
  <si>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</si>
  <si>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</si>
  <si>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</si>
  <si>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</si>
  <si>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</si>
  <si>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</si>
  <si>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</si>
  <si>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</si>
  <si>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</si>
  <si>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</si>
  <si>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</si>
  <si>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</si>
  <si>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</si>
  <si>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</si>
  <si>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</si>
  <si>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</si>
  <si>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</si>
  <si>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</si>
  <si>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</si>
  <si>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</si>
  <si>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</si>
  <si>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</si>
  <si>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</si>
  <si>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</si>
  <si>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</si>
  <si>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</si>
  <si>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</si>
  <si>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</si>
  <si>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</si>
  <si>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</si>
  <si>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</si>
  <si>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</si>
  <si>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</si>
  <si>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</si>
  <si>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</si>
  <si>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</si>
  <si>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</si>
  <si>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</si>
  <si>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</si>
  <si>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</si>
  <si>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</si>
  <si>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</si>
  <si>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</si>
  <si>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</si>
  <si>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</si>
  <si>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</si>
  <si>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</si>
  <si>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</si>
  <si>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</si>
  <si>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</si>
  <si>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</si>
  <si>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</si>
  <si>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</si>
  <si>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</si>
  <si>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</si>
  <si>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</si>
  <si>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</si>
  <si>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</si>
  <si>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</si>
  <si>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</si>
  <si>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</si>
  <si>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</si>
  <si>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</si>
  <si>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</si>
  <si>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</si>
  <si>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</si>
  <si>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</si>
  <si>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</si>
  <si>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</si>
  <si>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</si>
  <si>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</si>
  <si>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</si>
  <si>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</si>
  <si>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</si>
  <si>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</si>
  <si>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</si>
  <si>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</si>
  <si>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</si>
  <si>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</si>
  <si>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</si>
  <si>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</si>
  <si>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</si>
  <si>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</si>
  <si>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</si>
  <si>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</si>
  <si>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</si>
  <si>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</si>
  <si>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</si>
  <si>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</si>
  <si>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</si>
  <si>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</si>
  <si>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</si>
  <si>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</si>
  <si>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</si>
  <si>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</si>
  <si>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</si>
  <si>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</si>
  <si>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</si>
  <si>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</si>
  <si>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</si>
  <si>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</si>
  <si>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</si>
  <si>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</si>
  <si>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</si>
  <si>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</si>
  <si>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</si>
  <si>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</si>
  <si>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</si>
  <si>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</si>
  <si>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</si>
  <si>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</si>
  <si>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</si>
  <si>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</si>
  <si>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</si>
  <si>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</si>
  <si>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</si>
  <si>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</si>
  <si>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</si>
  <si>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</si>
  <si>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</si>
  <si>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</si>
  <si>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</si>
  <si>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</si>
  <si>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</si>
  <si>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</si>
  <si>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</si>
  <si>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</si>
  <si>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</si>
  <si>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</si>
  <si>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</si>
  <si>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</si>
  <si>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</si>
  <si>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</si>
  <si>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</si>
  <si>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</si>
  <si>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</si>
  <si>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</si>
  <si>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</si>
  <si>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</si>
  <si>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</si>
  <si>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</si>
  <si>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</si>
  <si>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</si>
  <si>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</si>
  <si>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</si>
  <si>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</si>
  <si>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</si>
  <si>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</si>
  <si>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</si>
  <si>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</si>
  <si>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</si>
  <si>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</si>
  <si>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</si>
  <si>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</si>
  <si>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</si>
  <si>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</si>
  <si>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</si>
  <si>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</si>
  <si>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</si>
  <si>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</si>
  <si>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</si>
  <si>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</si>
  <si>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</si>
  <si>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</si>
  <si>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</si>
  <si>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</si>
  <si>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</si>
  <si>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</si>
  <si>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</si>
  <si>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</si>
  <si>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</si>
  <si>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</si>
  <si>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</si>
  <si>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</si>
  <si>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</si>
  <si>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</si>
  <si>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</si>
  <si>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</si>
  <si>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</si>
  <si>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</si>
  <si>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</si>
  <si>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</si>
  <si>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</si>
  <si>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</si>
  <si>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</si>
  <si>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</si>
  <si>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</si>
  <si>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</si>
  <si>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</si>
  <si>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</si>
  <si>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</si>
  <si>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</si>
  <si>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</si>
  <si>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</si>
  <si>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</si>
  <si>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</si>
  <si>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</si>
  <si>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</si>
  <si>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</si>
  <si>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</si>
  <si>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</si>
  <si>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</si>
  <si>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</si>
  <si>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</si>
  <si>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</si>
  <si>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</si>
  <si>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</si>
  <si>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</si>
  <si>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</si>
  <si>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</si>
  <si>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</si>
  <si>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</si>
  <si>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</si>
  <si>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</si>
  <si>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</si>
  <si>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</si>
  <si>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</si>
  <si>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</si>
  <si>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</si>
  <si>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</si>
  <si>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</si>
  <si>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</si>
  <si>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</si>
  <si>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</si>
  <si>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</si>
  <si>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</si>
  <si>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</si>
  <si>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</si>
  <si>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</si>
  <si>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</si>
  <si>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</si>
  <si>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</si>
  <si>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</si>
  <si>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</si>
  <si>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</si>
  <si>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</si>
  <si>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</si>
  <si>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</si>
  <si>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</si>
  <si>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</si>
  <si>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</si>
  <si>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</si>
  <si>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</si>
  <si>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</si>
  <si>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</si>
  <si>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</si>
  <si>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</si>
  <si>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</si>
  <si>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</si>
  <si>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</si>
  <si>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</si>
  <si>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</si>
  <si>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</si>
  <si>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</si>
  <si>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</si>
  <si>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</si>
  <si>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</si>
  <si>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</si>
  <si>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</si>
  <si>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</si>
  <si>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</si>
  <si>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</si>
  <si>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</si>
  <si>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</si>
  <si>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</si>
  <si>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</si>
  <si>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</si>
  <si>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</si>
  <si>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</si>
  <si>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</si>
  <si>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</si>
  <si>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</si>
  <si>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</si>
  <si>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</si>
  <si>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</si>
  <si>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</si>
  <si>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</si>
  <si>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</si>
  <si>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</si>
  <si>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</si>
  <si>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</si>
  <si>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</si>
  <si>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</si>
  <si>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</si>
  <si>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</si>
  <si>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</si>
  <si>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</si>
  <si>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</si>
  <si>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</si>
  <si>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</si>
  <si>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</si>
  <si>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</si>
  <si>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</si>
  <si>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</si>
  <si>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</si>
  <si>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</si>
  <si>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</si>
  <si>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</si>
  <si>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</si>
  <si>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</si>
  <si>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</si>
  <si>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</si>
  <si>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</si>
  <si>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</si>
  <si>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</si>
  <si>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</si>
  <si>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</si>
  <si>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</si>
  <si>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</si>
  <si>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</si>
  <si>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</si>
  <si>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</si>
  <si>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</si>
  <si>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</si>
  <si>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</si>
  <si>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</si>
  <si>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</si>
  <si>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</si>
  <si>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</si>
  <si>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</si>
  <si>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</si>
  <si>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</si>
  <si>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</si>
  <si>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</si>
  <si>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</si>
  <si>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</si>
  <si>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</si>
  <si>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</si>
  <si>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</si>
  <si>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</si>
  <si>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</si>
  <si>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</si>
  <si>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</si>
  <si>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</si>
  <si>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</si>
  <si>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</si>
  <si>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</si>
  <si>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</si>
  <si>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</si>
  <si>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</si>
  <si>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</si>
  <si>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</si>
  <si>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</si>
  <si>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</si>
  <si>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</si>
  <si>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</si>
  <si>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</si>
  <si>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</si>
  <si>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</si>
  <si>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</si>
  <si>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</si>
  <si>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</si>
  <si>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</si>
  <si>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</si>
  <si>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</si>
  <si>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</si>
  <si>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</si>
  <si>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</si>
  <si>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</si>
  <si>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</si>
  <si>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</si>
  <si>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</si>
  <si>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</si>
  <si>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</si>
  <si>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</si>
  <si>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</si>
  <si>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</si>
  <si>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</si>
  <si>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</si>
  <si>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</si>
  <si>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</si>
  <si>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</si>
  <si>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</si>
  <si>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</si>
  <si>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</si>
  <si>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</si>
  <si>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</si>
  <si>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</si>
  <si>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</si>
  <si>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</si>
  <si>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</si>
  <si>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</si>
  <si>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</si>
  <si>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</si>
  <si>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</si>
  <si>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</si>
  <si>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</si>
  <si>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</si>
  <si>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</si>
  <si>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</si>
  <si>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</si>
  <si>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</si>
  <si>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</si>
  <si>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</si>
  <si>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</si>
  <si>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</si>
  <si>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</si>
  <si>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</si>
  <si>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</si>
  <si>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</si>
  <si>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</si>
  <si>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</si>
  <si>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</si>
  <si>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</si>
  <si>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</si>
  <si>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</si>
  <si>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</si>
  <si>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</si>
  <si>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</si>
  <si>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</si>
  <si>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</si>
  <si>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</si>
  <si>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</si>
  <si>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</si>
  <si>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</si>
  <si>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</si>
  <si>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</si>
  <si>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</si>
  <si>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</si>
  <si>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</si>
  <si>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</si>
  <si>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</si>
  <si>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</si>
  <si>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</si>
  <si>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</si>
  <si>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</si>
  <si>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</si>
  <si>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</si>
  <si>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</si>
  <si>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</si>
  <si>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</si>
  <si>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</si>
  <si>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</si>
  <si>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</si>
  <si>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</si>
  <si>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</si>
  <si>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</si>
  <si>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</si>
  <si>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</si>
  <si>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</si>
  <si>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</si>
  <si>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</si>
  <si>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</si>
  <si>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</si>
  <si>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</si>
  <si>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</si>
  <si>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</si>
  <si>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</si>
  <si>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</si>
  <si>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</si>
  <si>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</si>
  <si>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</si>
  <si>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</si>
  <si>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</si>
  <si>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</si>
  <si>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</si>
  <si>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</si>
  <si>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</si>
  <si>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</si>
  <si>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</si>
  <si>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</si>
  <si>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</si>
  <si>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</si>
  <si>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</si>
  <si>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</si>
  <si>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</si>
  <si>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</si>
  <si>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</si>
  <si>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</si>
  <si>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</si>
  <si>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</si>
  <si>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</si>
  <si>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</si>
  <si>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</si>
  <si>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</si>
  <si>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</si>
  <si>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</si>
  <si>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</si>
  <si>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</si>
  <si>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</si>
  <si>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</si>
  <si>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</si>
  <si>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</si>
  <si>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</si>
  <si>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</si>
  <si>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</si>
  <si>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</si>
  <si>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</si>
  <si>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</si>
  <si>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</si>
  <si>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</si>
  <si>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</si>
  <si>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</si>
  <si>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</si>
  <si>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</si>
  <si>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</si>
  <si>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</si>
  <si>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</si>
  <si>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</si>
  <si>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</si>
  <si>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</si>
  <si>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</si>
  <si>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</si>
  <si>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</si>
  <si>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</si>
  <si>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</si>
  <si>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</si>
  <si>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</si>
  <si>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</si>
  <si>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</si>
  <si>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</si>
  <si>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</si>
  <si>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</si>
  <si>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</si>
  <si>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</si>
  <si>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</si>
  <si>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</si>
  <si>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</si>
  <si>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</si>
  <si>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</si>
  <si>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</si>
  <si>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</si>
  <si>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</si>
  <si>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</si>
  <si>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</si>
  <si>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</si>
  <si>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</si>
  <si>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</si>
  <si>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</si>
  <si>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</si>
  <si>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</si>
  <si>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</si>
  <si>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</si>
  <si>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</si>
  <si>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</si>
  <si>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</si>
  <si>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</si>
  <si>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</si>
  <si>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</si>
  <si>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</si>
  <si>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</si>
  <si>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</si>
  <si>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</si>
  <si>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</si>
  <si>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</si>
  <si>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</si>
  <si>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</si>
  <si>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</si>
  <si>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</si>
  <si>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</si>
  <si>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</si>
  <si>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</si>
  <si>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</si>
  <si>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</si>
  <si>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</si>
  <si>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</si>
  <si>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</si>
  <si>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</si>
  <si>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</si>
  <si>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</si>
  <si>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</si>
  <si>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</si>
  <si>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</si>
  <si>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</si>
  <si>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</si>
  <si>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</si>
  <si>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</si>
  <si>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</si>
  <si>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</si>
  <si>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</si>
  <si>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</si>
  <si>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</si>
  <si>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</si>
  <si>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</si>
  <si>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</si>
  <si>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</si>
  <si>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</si>
  <si>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</si>
  <si>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</si>
  <si>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</si>
  <si>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</si>
  <si>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</si>
  <si>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</si>
  <si>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</si>
  <si>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</si>
  <si>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</si>
  <si>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</si>
  <si>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</si>
  <si>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</si>
  <si>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</si>
  <si>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</si>
  <si>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</si>
  <si>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</si>
  <si>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</si>
  <si>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</si>
  <si>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</si>
  <si>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</si>
  <si>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</si>
  <si>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</si>
  <si>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</si>
  <si>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</si>
  <si>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</si>
  <si>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</si>
  <si>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</si>
  <si>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</si>
  <si>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</si>
  <si>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</si>
  <si>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</si>
  <si>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</si>
  <si>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</si>
  <si>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</si>
  <si>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</si>
  <si>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</si>
  <si>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</si>
  <si>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</si>
  <si>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</si>
  <si>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</si>
  <si>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</si>
  <si>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</si>
  <si>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</si>
  <si>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</si>
  <si>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</si>
  <si>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</si>
  <si>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</si>
  <si>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</si>
  <si>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</si>
  <si>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</si>
  <si>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</si>
  <si>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</si>
  <si>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</si>
  <si>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</si>
  <si>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</si>
  <si>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</si>
  <si>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</si>
  <si>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</si>
  <si>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</si>
  <si>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</si>
  <si>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</si>
  <si>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</si>
  <si>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</si>
  <si>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</si>
  <si>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</si>
  <si>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</si>
  <si>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</si>
  <si>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</si>
  <si>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</si>
  <si>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</si>
  <si>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</si>
  <si>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</si>
  <si>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</si>
  <si>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</si>
  <si>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</si>
  <si>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</si>
  <si>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</si>
  <si>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</si>
  <si>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</si>
  <si>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</si>
  <si>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</si>
  <si>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</si>
  <si>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</si>
  <si>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</si>
  <si>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</si>
  <si>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</si>
  <si>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</si>
  <si>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</si>
  <si>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</si>
  <si>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</si>
  <si>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</si>
  <si>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</si>
  <si>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</si>
  <si>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</si>
  <si>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</si>
  <si>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</si>
  <si>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</si>
  <si>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</si>
  <si>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</si>
  <si>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</si>
  <si>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</si>
  <si>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</si>
  <si>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</si>
  <si>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</si>
  <si>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</si>
  <si>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</si>
  <si>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</si>
  <si>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</si>
  <si>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</si>
  <si>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</si>
  <si>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</si>
  <si>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</si>
  <si>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</si>
  <si>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</si>
  <si>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</si>
  <si>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</si>
  <si>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</si>
  <si>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</si>
  <si>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</si>
  <si>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</si>
  <si>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</si>
  <si>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</si>
  <si>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</si>
  <si>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</si>
  <si>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</si>
  <si>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</si>
  <si>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</si>
  <si>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</si>
  <si>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</si>
  <si>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</si>
  <si>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</si>
  <si>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</si>
  <si>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</si>
  <si>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</si>
  <si>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</si>
  <si>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</si>
  <si>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</si>
  <si>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</si>
  <si>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</si>
  <si>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</si>
  <si>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</si>
  <si>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</si>
  <si>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</si>
  <si>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</si>
  <si>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</si>
  <si>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</si>
  <si>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</si>
  <si>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</si>
  <si>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</si>
  <si>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</si>
  <si>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</si>
  <si>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</si>
  <si>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</si>
  <si>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</si>
  <si>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</si>
  <si>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</si>
  <si>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</si>
  <si>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</si>
  <si>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</si>
  <si>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</si>
  <si>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</si>
  <si>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</si>
  <si>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</si>
  <si>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</si>
  <si>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</si>
  <si>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</si>
  <si>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</si>
  <si>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</si>
  <si>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</si>
  <si>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</si>
  <si>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</si>
  <si>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</si>
  <si>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</si>
  <si>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</si>
  <si>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</si>
  <si>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</si>
  <si>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</si>
  <si>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</si>
  <si>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</si>
  <si>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</si>
  <si>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</si>
  <si>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</si>
  <si>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</si>
  <si>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</si>
  <si>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</si>
  <si>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</si>
  <si>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</si>
  <si>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</si>
  <si>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</si>
  <si>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</si>
  <si>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</si>
  <si>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</si>
  <si>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</si>
  <si>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</si>
  <si>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</si>
  <si>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</si>
  <si>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</si>
  <si>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</si>
  <si>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</si>
  <si>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</si>
  <si>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</si>
  <si>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</si>
  <si>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</si>
  <si>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</si>
  <si>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</si>
  <si>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</si>
  <si>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</si>
  <si>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</si>
  <si>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</si>
  <si>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</si>
  <si>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</si>
  <si>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</si>
  <si>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</si>
  <si>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</si>
  <si>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</si>
  <si>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</si>
  <si>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</si>
  <si>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</si>
  <si>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</si>
  <si>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</si>
  <si>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</si>
  <si>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</si>
  <si>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</si>
  <si>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</si>
  <si>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</si>
  <si>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</si>
  <si>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</si>
  <si>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</si>
  <si>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</si>
  <si>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</si>
  <si>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</si>
  <si>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</si>
  <si>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</si>
  <si>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</si>
  <si>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</si>
  <si>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</si>
  <si>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</si>
  <si>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</si>
  <si>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</si>
  <si>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</si>
  <si>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</si>
  <si>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</si>
  <si>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</si>
  <si>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</si>
  <si>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</si>
  <si>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</si>
  <si>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</si>
  <si>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</si>
  <si>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</si>
  <si>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</si>
  <si>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</si>
  <si>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</si>
  <si>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</si>
  <si>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</si>
  <si>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</si>
  <si>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</si>
  <si>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</si>
  <si>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</si>
  <si>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</si>
  <si>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</si>
  <si>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</si>
  <si>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</si>
  <si>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</si>
  <si>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</si>
  <si>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</si>
  <si>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</si>
  <si>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</si>
  <si>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</si>
  <si>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</si>
  <si>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</si>
  <si>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</si>
  <si>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</si>
  <si>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</si>
  <si>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</si>
  <si>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</si>
  <si>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</si>
  <si>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</si>
  <si>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</si>
  <si>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</si>
  <si>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</si>
  <si>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</si>
  <si>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</si>
  <si>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</si>
  <si>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</si>
  <si>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</si>
  <si>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</si>
  <si>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</si>
  <si>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</si>
  <si>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</si>
  <si>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</si>
  <si>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</si>
  <si>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</si>
  <si>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</si>
  <si>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</si>
  <si>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</si>
  <si>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</si>
  <si>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</si>
  <si>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</si>
  <si>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</si>
  <si>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</si>
  <si>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</si>
  <si>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</si>
  <si>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</si>
  <si>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</si>
  <si>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</si>
  <si>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</si>
  <si>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</si>
  <si>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</si>
  <si>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</si>
  <si>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</si>
  <si>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</si>
  <si>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</si>
  <si>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</si>
  <si>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</si>
  <si>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</si>
  <si>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</si>
  <si>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</si>
  <si>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</si>
  <si>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</si>
  <si>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</si>
  <si>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</si>
  <si>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</si>
  <si>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</si>
  <si>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</si>
  <si>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</si>
  <si>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</si>
  <si>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</si>
  <si>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</si>
  <si>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</si>
  <si>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</si>
  <si>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</si>
  <si>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</si>
  <si>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</si>
  <si>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</si>
  <si>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</si>
  <si>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</si>
  <si>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</si>
  <si>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</si>
  <si>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</si>
  <si>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</si>
  <si>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</si>
  <si>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</si>
  <si>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</si>
  <si>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</si>
  <si>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</si>
  <si>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</si>
  <si>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</si>
  <si>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</si>
  <si>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</si>
  <si>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</si>
  <si>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</si>
  <si>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</si>
  <si>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</si>
  <si>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</si>
  <si>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</si>
  <si>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</si>
  <si>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</si>
  <si>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</si>
  <si>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</si>
  <si>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</si>
  <si>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</si>
  <si>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</si>
  <si>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</si>
  <si>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</si>
  <si>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</si>
  <si>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</si>
  <si>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</si>
  <si>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</si>
  <si>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</si>
  <si>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</si>
  <si>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</si>
  <si>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</si>
  <si>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</si>
  <si>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</si>
  <si>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</si>
  <si>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</si>
  <si>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</si>
  <si>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</si>
  <si>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</si>
  <si>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</si>
  <si>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</si>
  <si>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</si>
  <si>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</si>
  <si>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</si>
  <si>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</si>
  <si>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</si>
  <si>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</si>
  <si>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</si>
  <si>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</si>
  <si>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</si>
  <si>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</si>
  <si>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</si>
  <si>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</si>
  <si>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</si>
  <si>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</si>
  <si>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</si>
  <si>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</si>
  <si>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</si>
  <si>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</si>
  <si>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</si>
  <si>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</si>
  <si>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</si>
  <si>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</si>
  <si>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</si>
  <si>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</si>
  <si>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</si>
  <si>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</si>
  <si>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</si>
  <si>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</si>
  <si>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</si>
  <si>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</si>
  <si>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</si>
  <si>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</si>
  <si>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</si>
  <si>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</si>
  <si>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</si>
  <si>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</si>
  <si>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</si>
  <si>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</si>
  <si>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</si>
  <si>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</si>
  <si>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</si>
  <si>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</si>
  <si>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</si>
  <si>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</si>
  <si>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</si>
  <si>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</si>
  <si>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</si>
  <si>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</si>
  <si>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</si>
  <si>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</si>
  <si>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</si>
  <si>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</si>
  <si>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</si>
  <si>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</si>
  <si>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</si>
  <si>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</si>
  <si>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</si>
  <si>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</si>
  <si>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</si>
  <si>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</si>
  <si>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</si>
  <si>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</si>
  <si>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</si>
  <si>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</si>
  <si>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</si>
  <si>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</si>
  <si>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</si>
  <si>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</si>
  <si>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</si>
  <si>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</si>
  <si>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</si>
  <si>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</si>
  <si>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</si>
  <si>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</si>
  <si>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</si>
  <si>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</si>
  <si>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</si>
  <si>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</si>
  <si>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</si>
  <si>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</si>
  <si>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</si>
  <si>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</si>
  <si>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</si>
  <si>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</si>
  <si>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</si>
  <si>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</si>
  <si>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</si>
  <si>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</si>
  <si>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</si>
  <si>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</si>
  <si>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</si>
  <si>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</si>
  <si>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</si>
  <si>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</si>
  <si>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</si>
  <si>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</si>
  <si>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</si>
  <si>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</si>
  <si>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</si>
  <si>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</si>
  <si>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</si>
  <si>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</si>
  <si>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</si>
  <si>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</si>
  <si>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</si>
  <si>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</si>
  <si>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</si>
  <si>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</si>
  <si>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</si>
  <si>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</si>
  <si>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</si>
  <si>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</si>
  <si>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</si>
  <si>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</si>
  <si>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</si>
  <si>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</si>
  <si>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</si>
  <si>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</si>
  <si>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</si>
  <si>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</si>
  <si>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</si>
  <si>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</si>
  <si>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</si>
  <si>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</si>
  <si>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</si>
  <si>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</si>
  <si>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</si>
  <si>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</si>
  <si>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</si>
  <si>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</si>
  <si>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</si>
  <si>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</si>
  <si>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</si>
  <si>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</si>
  <si>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</si>
  <si>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</si>
  <si>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</si>
  <si>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</si>
  <si>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</si>
  <si>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</si>
  <si>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</si>
  <si>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</si>
  <si>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</si>
  <si>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</si>
  <si>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</si>
  <si>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</si>
  <si>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</si>
  <si>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</si>
  <si>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</si>
  <si>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</si>
  <si>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</si>
  <si>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</si>
  <si>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</si>
  <si>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</si>
  <si>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</si>
  <si>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</si>
  <si>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</si>
  <si>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</si>
  <si>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</si>
  <si>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</si>
  <si>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</si>
  <si>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</si>
  <si>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</si>
  <si>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</si>
  <si>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</si>
  <si>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</si>
  <si>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</si>
  <si>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</si>
  <si>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</si>
  <si>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</si>
  <si>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</si>
  <si>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</si>
  <si>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</si>
  <si>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</si>
  <si>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</si>
  <si>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</si>
  <si>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</si>
  <si>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</si>
  <si>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</si>
  <si>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</si>
  <si>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</si>
  <si>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</si>
  <si>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</si>
  <si>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</si>
  <si>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</si>
  <si>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</si>
  <si>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</si>
  <si>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</si>
  <si>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</si>
  <si>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</si>
  <si>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</si>
  <si>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</si>
  <si>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</si>
  <si>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</si>
  <si>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</si>
  <si>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</si>
  <si>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</si>
  <si>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</si>
  <si>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</si>
  <si>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</si>
  <si>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</si>
  <si>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</si>
  <si>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</si>
  <si>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</si>
  <si>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</si>
  <si>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</si>
  <si>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</si>
  <si>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</si>
  <si>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</si>
  <si>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</si>
  <si>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</si>
  <si>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</si>
  <si>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</si>
  <si>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</si>
  <si>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</si>
  <si>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</si>
  <si>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</si>
  <si>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</si>
  <si>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</si>
  <si>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</si>
  <si>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</si>
  <si>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</si>
  <si>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</si>
  <si>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</si>
  <si>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</si>
  <si>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</si>
  <si>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</si>
  <si>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</si>
  <si>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</si>
  <si>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</si>
  <si>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</si>
  <si>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</si>
  <si>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</si>
  <si>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</si>
  <si>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</si>
  <si>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</si>
  <si>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</si>
  <si>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</si>
  <si>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</si>
  <si>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</si>
  <si>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</si>
  <si>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</si>
  <si>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</si>
  <si>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</si>
  <si>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</si>
  <si>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</si>
  <si>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</si>
  <si>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</si>
  <si>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</si>
  <si>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</si>
  <si>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</si>
  <si>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</si>
  <si>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</si>
  <si>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</si>
  <si>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</si>
  <si>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</si>
  <si>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</si>
  <si>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</si>
  <si>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</si>
  <si>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</si>
  <si>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</si>
  <si>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</si>
  <si>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</si>
  <si>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</si>
  <si>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</si>
  <si>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</si>
  <si>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</si>
  <si>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</si>
  <si>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</si>
  <si>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</si>
  <si>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</si>
  <si>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</si>
  <si>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</si>
  <si>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</si>
  <si>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</si>
  <si>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</si>
  <si>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</si>
  <si>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</si>
  <si>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</si>
  <si>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</si>
  <si>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</si>
  <si>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</si>
  <si>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</si>
  <si>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</si>
  <si>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</si>
  <si>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</si>
  <si>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</si>
  <si>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</si>
  <si>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</si>
  <si>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</si>
  <si>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</si>
  <si>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</si>
  <si>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</si>
  <si>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</si>
  <si>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</si>
  <si>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</si>
  <si>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</si>
  <si>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</si>
  <si>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</si>
  <si>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</si>
  <si>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</si>
  <si>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</si>
  <si>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</si>
  <si>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</si>
  <si>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</si>
  <si>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</si>
  <si>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</si>
  <si>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</si>
  <si>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</si>
  <si>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</si>
  <si>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</si>
  <si>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</si>
  <si>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</si>
  <si>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</si>
  <si>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</si>
  <si>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</si>
  <si>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</si>
  <si>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</si>
  <si>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</si>
  <si>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</si>
  <si>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</si>
  <si>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</si>
  <si>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</si>
  <si>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</si>
  <si>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</si>
  <si>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</si>
  <si>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</si>
  <si>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</si>
  <si>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</si>
  <si>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</si>
  <si>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</si>
  <si>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</si>
  <si>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</si>
  <si>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</si>
  <si>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</si>
  <si>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</si>
  <si>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</si>
  <si>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</si>
  <si>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</si>
  <si>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</si>
  <si>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</si>
  <si>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</si>
  <si>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</si>
  <si>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</si>
  <si>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</si>
  <si>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</si>
  <si>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</si>
  <si>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</si>
  <si>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</si>
  <si>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</si>
  <si>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</si>
  <si>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</si>
  <si>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</si>
  <si>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</si>
  <si>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</si>
  <si>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</si>
  <si>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</si>
  <si>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</si>
  <si>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</si>
  <si>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</si>
  <si>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</si>
  <si>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</si>
  <si>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</si>
  <si>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</si>
  <si>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</si>
  <si>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</si>
  <si>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</si>
  <si>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</si>
  <si>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</si>
  <si>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</si>
  <si>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</si>
  <si>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</si>
  <si>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</si>
  <si>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</si>
  <si>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</si>
  <si>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</si>
  <si>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</si>
  <si>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</si>
  <si>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</si>
  <si>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</si>
  <si>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</si>
  <si>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</si>
  <si>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</si>
  <si>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</si>
  <si>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</si>
  <si>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</si>
  <si>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</si>
  <si>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</si>
  <si>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</si>
  <si>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</si>
  <si>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</si>
  <si>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</si>
  <si>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</si>
  <si>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</si>
  <si>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</si>
  <si>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</si>
  <si>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</si>
  <si>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</si>
  <si>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</si>
  <si>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</si>
  <si>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</si>
  <si>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</si>
  <si>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</si>
  <si>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</si>
  <si>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</si>
  <si>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</si>
  <si>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</si>
  <si>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</si>
  <si>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</si>
  <si>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</si>
  <si>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</si>
  <si>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</si>
  <si>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</si>
  <si>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</si>
  <si>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</si>
  <si>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</si>
  <si>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</si>
  <si>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</si>
  <si>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</si>
  <si>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</si>
  <si>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</si>
  <si>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</si>
  <si>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</si>
  <si>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</si>
  <si>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</si>
  <si>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</si>
  <si>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</si>
  <si>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</si>
  <si>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</si>
  <si>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</si>
  <si>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</si>
  <si>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</si>
  <si>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</si>
  <si>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</si>
  <si>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</si>
  <si>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</si>
  <si>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</si>
  <si>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</si>
  <si>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</si>
  <si>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</si>
  <si>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</si>
  <si>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</si>
  <si>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</si>
  <si>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</si>
  <si>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</si>
  <si>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</si>
  <si>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</si>
  <si>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</si>
  <si>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</si>
  <si>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</si>
  <si>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</si>
  <si>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</si>
  <si>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</si>
  <si>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</si>
  <si>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</si>
  <si>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</si>
  <si>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</si>
  <si>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</si>
  <si>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</si>
  <si>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</si>
  <si>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</si>
  <si>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</si>
  <si>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</si>
  <si>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</si>
  <si>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</si>
  <si>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</si>
  <si>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</si>
  <si>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</si>
  <si>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</si>
  <si>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</si>
  <si>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</si>
  <si>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</si>
  <si>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</si>
  <si>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</si>
  <si>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</si>
  <si>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</si>
  <si>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</si>
  <si>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</si>
  <si>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</si>
  <si>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</si>
  <si>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</si>
  <si>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</si>
  <si>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</si>
  <si>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</si>
  <si>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</si>
  <si>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</si>
  <si>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</si>
  <si>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</si>
  <si>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</si>
  <si>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</si>
  <si>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</si>
  <si>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</si>
  <si>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</si>
  <si>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</si>
  <si>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</si>
  <si>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</si>
  <si>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</si>
  <si>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</si>
  <si>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</si>
  <si>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</si>
  <si>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</si>
  <si>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</si>
  <si>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</si>
  <si>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</si>
  <si>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</si>
  <si>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</si>
  <si>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</si>
  <si>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</si>
  <si>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</si>
  <si>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</si>
  <si>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</si>
  <si>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</si>
  <si>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</si>
  <si>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</si>
  <si>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</si>
  <si>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</si>
  <si>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</si>
  <si>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</si>
  <si>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</si>
  <si>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</si>
  <si>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</si>
  <si>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</si>
  <si>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</si>
  <si>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</si>
  <si>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</si>
  <si>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</si>
  <si>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</si>
  <si>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</si>
  <si>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</si>
  <si>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</si>
  <si>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</si>
  <si>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</si>
  <si>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</si>
  <si>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</si>
  <si>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</si>
  <si>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</si>
  <si>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</si>
  <si>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</si>
  <si>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</si>
  <si>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</si>
  <si>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</si>
  <si>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</si>
  <si>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</si>
  <si>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</si>
  <si>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</si>
  <si>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</si>
  <si>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</si>
  <si>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</si>
  <si>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</si>
  <si>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</si>
  <si>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</si>
  <si>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</si>
  <si>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</si>
  <si>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</si>
  <si>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</si>
  <si>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</si>
  <si>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</si>
  <si>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</si>
  <si>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</si>
  <si>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</si>
  <si>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</si>
  <si>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</si>
  <si>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</si>
  <si>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</si>
  <si>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</si>
  <si>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</si>
  <si>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</si>
  <si>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</si>
  <si>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</si>
  <si>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</si>
  <si>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</si>
  <si>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</si>
  <si>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</si>
  <si>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</si>
  <si>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</si>
  <si>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</si>
  <si>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</si>
  <si>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</si>
  <si>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</si>
  <si>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</si>
  <si>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</si>
  <si>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</si>
  <si>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</si>
  <si>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</si>
  <si>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</si>
  <si>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</si>
  <si>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</si>
  <si>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</si>
  <si>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</si>
  <si>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</si>
  <si>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</si>
  <si>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</si>
  <si>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</si>
  <si>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</si>
  <si>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</si>
  <si>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</si>
  <si>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</si>
  <si>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</si>
  <si>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</si>
  <si>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</si>
  <si>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</si>
  <si>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</si>
  <si>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</si>
  <si>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</si>
  <si>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</si>
  <si>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</si>
  <si>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</si>
  <si>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</si>
  <si>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</si>
  <si>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</si>
  <si>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</si>
  <si>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</si>
  <si>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</si>
  <si>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</si>
  <si>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</si>
  <si>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</si>
  <si>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</si>
  <si>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</si>
  <si>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</si>
  <si>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</si>
  <si>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</si>
  <si>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</si>
  <si>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</si>
  <si>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</si>
  <si>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</si>
  <si>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</si>
  <si>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</si>
  <si>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</si>
  <si>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</si>
  <si>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</si>
  <si>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</si>
  <si>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</si>
  <si>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</si>
  <si>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</si>
  <si>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</si>
  <si>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</si>
  <si>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</si>
  <si>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</si>
  <si>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</si>
  <si>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</si>
  <si>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</si>
  <si>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</si>
  <si>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</si>
  <si>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</si>
  <si>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</si>
  <si>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</si>
  <si>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</si>
  <si>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</si>
  <si>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</si>
  <si>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</si>
  <si>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</si>
  <si>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</si>
  <si>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</si>
  <si>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</si>
  <si>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</si>
  <si>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</si>
  <si>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</si>
  <si>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</si>
  <si>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</si>
  <si>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</si>
  <si>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</si>
  <si>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</si>
  <si>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</si>
  <si>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</si>
  <si>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</si>
  <si>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</si>
  <si>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</si>
  <si>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</si>
  <si>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</si>
  <si>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</si>
  <si>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</si>
  <si>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</si>
  <si>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</si>
  <si>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</si>
  <si>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</si>
  <si>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</si>
  <si>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</si>
  <si>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</si>
  <si>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</si>
  <si>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</si>
  <si>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</si>
  <si>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</si>
  <si>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</si>
  <si>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</si>
  <si>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</si>
  <si>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</si>
  <si>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</si>
  <si>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</si>
  <si>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</si>
  <si>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</si>
  <si>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</si>
  <si>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</si>
  <si>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</si>
  <si>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</si>
  <si>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</si>
  <si>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</si>
  <si>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</si>
  <si>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</si>
  <si>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</si>
  <si>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</si>
  <si>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</si>
  <si>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</si>
  <si>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</si>
  <si>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</si>
  <si>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</si>
  <si>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</si>
  <si>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</si>
  <si>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</si>
  <si>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</si>
  <si>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</si>
  <si>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</si>
  <si>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</si>
  <si>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</si>
  <si>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</si>
  <si>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</si>
  <si>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</si>
  <si>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</si>
  <si>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</si>
  <si>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</si>
  <si>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</si>
  <si>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</si>
  <si>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</si>
  <si>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</si>
  <si>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</si>
  <si>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</si>
  <si>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</si>
  <si>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</si>
  <si>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</si>
  <si>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</si>
  <si>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</si>
  <si>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</si>
  <si>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</si>
  <si>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</si>
  <si>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</si>
  <si>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</si>
  <si>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</si>
  <si>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</si>
  <si>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</si>
  <si>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</si>
  <si>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</si>
  <si>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</si>
  <si>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</si>
  <si>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</si>
  <si>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</si>
  <si>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</si>
  <si>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</si>
  <si>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</si>
  <si>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</si>
  <si>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</si>
  <si>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</si>
  <si>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</si>
  <si>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</si>
  <si>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</si>
  <si>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</si>
  <si>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</si>
  <si>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</si>
  <si>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</si>
  <si>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</si>
  <si>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</si>
  <si>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</si>
  <si>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</si>
  <si>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</si>
  <si>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</si>
  <si>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</si>
  <si>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</si>
  <si>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</si>
  <si>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</si>
  <si>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</si>
  <si>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</si>
  <si>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</si>
  <si>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</si>
  <si>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</si>
  <si>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</si>
  <si>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</si>
  <si>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</si>
  <si>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</si>
  <si>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</si>
  <si>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</si>
  <si>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</si>
  <si>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</si>
  <si>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</si>
  <si>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</si>
  <si>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</si>
  <si>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</si>
  <si>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</si>
  <si>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</si>
  <si>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</si>
  <si>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</si>
  <si>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</si>
  <si>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</si>
  <si>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</si>
  <si>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</si>
  <si>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</si>
  <si>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</si>
  <si>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</si>
  <si>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</si>
  <si>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</si>
  <si>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</si>
  <si>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</si>
  <si>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</si>
  <si>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</si>
  <si>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</si>
  <si>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</si>
  <si>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</si>
  <si>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</si>
  <si>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</si>
  <si>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</si>
  <si>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</si>
  <si>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</si>
  <si>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</si>
  <si>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</si>
  <si>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</si>
  <si>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</si>
  <si>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</si>
  <si>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</si>
  <si>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</si>
  <si>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</si>
  <si>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</si>
  <si>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</si>
  <si>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</si>
  <si>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</si>
  <si>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</si>
  <si>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</si>
  <si>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</si>
  <si>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</si>
  <si>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</si>
  <si>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</si>
  <si>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</si>
  <si>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</si>
  <si>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</si>
  <si>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</si>
  <si>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</si>
  <si>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</si>
  <si>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</si>
  <si>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</si>
  <si>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</si>
  <si>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</si>
  <si>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</si>
  <si>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</si>
  <si>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</si>
  <si>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</si>
  <si>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</si>
  <si>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</si>
  <si>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</si>
  <si>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</si>
  <si>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</si>
  <si>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</si>
  <si>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</si>
  <si>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</si>
  <si>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</si>
  <si>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</si>
  <si>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</si>
  <si>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</si>
  <si>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</si>
  <si>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</si>
  <si>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</si>
  <si>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</si>
  <si>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</si>
  <si>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</si>
  <si>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</si>
  <si>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</si>
  <si>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</si>
  <si>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</si>
  <si>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</si>
  <si>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</si>
  <si>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</si>
  <si>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</si>
  <si>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</si>
  <si>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</si>
  <si>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</si>
  <si>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</si>
  <si>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</si>
  <si>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</si>
  <si>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</si>
  <si>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</si>
  <si>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</si>
  <si>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</si>
  <si>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</si>
  <si>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</si>
  <si>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</si>
  <si>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</si>
  <si>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</si>
  <si>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</si>
  <si>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</si>
  <si>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</si>
  <si>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</si>
  <si>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</si>
  <si>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</si>
  <si>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</si>
  <si>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</si>
  <si>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</si>
  <si>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</si>
  <si>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</si>
  <si>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</si>
  <si>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</si>
  <si>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</si>
  <si>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</si>
  <si>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</si>
  <si>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</si>
  <si>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</si>
  <si>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</si>
  <si>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</si>
  <si>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</si>
  <si>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</si>
  <si>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</si>
  <si>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</si>
  <si>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</si>
  <si>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</si>
  <si>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</si>
  <si>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</si>
  <si>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</si>
  <si>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</si>
  <si>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</si>
  <si>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</si>
  <si>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</si>
  <si>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</si>
  <si>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</si>
  <si>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</si>
  <si>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</si>
  <si>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</si>
  <si>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</si>
  <si>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</si>
  <si>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</si>
  <si>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</si>
  <si>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</si>
  <si>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</si>
  <si>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</si>
  <si>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</si>
  <si>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</si>
  <si>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</si>
  <si>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</si>
  <si>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</si>
  <si>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</si>
  <si>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</si>
  <si>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</si>
  <si>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</si>
  <si>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</si>
  <si>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</si>
  <si>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</si>
  <si>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</si>
  <si>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</si>
  <si>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</si>
  <si>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</si>
  <si>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</si>
  <si>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</si>
  <si>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</si>
  <si>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</si>
  <si>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</si>
  <si>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</si>
  <si>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</si>
  <si>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</si>
  <si>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</si>
  <si>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</si>
  <si>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</si>
  <si>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</si>
  <si>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</si>
  <si>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</si>
  <si>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</si>
  <si>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</si>
  <si>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</si>
  <si>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</si>
  <si>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</si>
  <si>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</si>
  <si>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</si>
  <si>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</si>
  <si>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</si>
  <si>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</si>
  <si>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</si>
  <si>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</si>
  <si>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</si>
  <si>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</si>
  <si>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</si>
  <si>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</si>
  <si>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</si>
  <si>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</si>
  <si>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</si>
  <si>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</si>
  <si>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</si>
  <si>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</si>
  <si>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</si>
  <si>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</si>
  <si>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</si>
  <si>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</si>
  <si>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</si>
  <si>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</si>
  <si>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</si>
  <si>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</si>
  <si>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</si>
  <si>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</si>
  <si>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</si>
  <si>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</si>
  <si>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</si>
  <si>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</si>
  <si>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</si>
  <si>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</si>
  <si>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</si>
  <si>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</si>
  <si>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</si>
  <si>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</si>
  <si>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</si>
  <si>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</si>
  <si>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</si>
  <si>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</si>
  <si>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</si>
  <si>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</si>
  <si>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</si>
  <si>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</si>
  <si>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</si>
  <si>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</si>
  <si>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</si>
  <si>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</si>
  <si>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</si>
  <si>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</si>
  <si>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</si>
  <si>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</si>
  <si>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</si>
  <si>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</si>
  <si>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</si>
  <si>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</si>
  <si>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</si>
  <si>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</si>
  <si>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</si>
  <si>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</si>
  <si>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</si>
  <si>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</si>
  <si>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</si>
  <si>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</si>
  <si>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</si>
  <si>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</si>
  <si>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</si>
  <si>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</si>
  <si>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</si>
  <si>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</si>
  <si>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</si>
  <si>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</si>
  <si>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</si>
  <si>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</si>
  <si>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</si>
  <si>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</si>
  <si>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</si>
  <si>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</si>
  <si>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</si>
  <si>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</si>
  <si>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</si>
  <si>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</si>
  <si>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</si>
  <si>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</si>
  <si>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</si>
  <si>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</si>
  <si>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</si>
  <si>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</si>
  <si>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</si>
  <si>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</si>
  <si>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</si>
  <si>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</si>
  <si>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</si>
  <si>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</si>
  <si>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</si>
  <si>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</si>
  <si>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</si>
  <si>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</si>
  <si>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</si>
  <si>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</si>
  <si>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</si>
  <si>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</si>
  <si>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</si>
  <si>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</si>
  <si>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</si>
  <si>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</si>
  <si>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</si>
  <si>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</si>
  <si>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</si>
  <si>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</si>
  <si>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</si>
  <si>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</si>
  <si>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</si>
  <si>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</si>
  <si>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</si>
  <si>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</si>
  <si>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</si>
  <si>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</si>
  <si>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</si>
  <si>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</si>
  <si>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</si>
  <si>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</si>
  <si>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</si>
  <si>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</si>
  <si>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</si>
  <si>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</si>
  <si>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</si>
  <si>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</si>
  <si>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</si>
  <si>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</si>
  <si>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</si>
  <si>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</si>
  <si>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</si>
  <si>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</si>
  <si>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</si>
  <si>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</si>
  <si>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</si>
  <si>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</si>
  <si>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</si>
  <si>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</si>
  <si>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</si>
  <si>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</si>
  <si>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</si>
  <si>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</si>
  <si>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</si>
  <si>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</si>
  <si>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</si>
  <si>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</si>
  <si>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</si>
  <si>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</si>
  <si>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</si>
  <si>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</si>
  <si>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</si>
  <si>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</si>
  <si>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</si>
  <si>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</si>
  <si>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</si>
  <si>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</si>
  <si>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</si>
  <si>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</si>
  <si>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</si>
  <si>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</si>
  <si>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</si>
  <si>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</si>
  <si>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</si>
  <si>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</si>
  <si>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</si>
  <si>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</si>
  <si>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</si>
  <si>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</si>
  <si>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</si>
  <si>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</si>
  <si>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</si>
  <si>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</si>
  <si>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</si>
  <si>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</si>
  <si>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</si>
  <si>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</si>
  <si>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</si>
  <si>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</si>
  <si>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</si>
  <si>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</si>
  <si>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</si>
  <si>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</si>
  <si>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</si>
  <si>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</si>
  <si>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</si>
  <si>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</si>
  <si>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</si>
  <si>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</si>
  <si>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</si>
  <si>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</si>
  <si>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</si>
  <si>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</si>
  <si>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</si>
  <si>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</si>
  <si>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</si>
  <si>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</si>
  <si>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</si>
  <si>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</si>
  <si>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</si>
  <si>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</si>
  <si>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</si>
  <si>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</si>
  <si>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</si>
  <si>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</si>
  <si>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</si>
  <si>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</si>
  <si>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</si>
  <si>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</si>
  <si>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</si>
  <si>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</si>
  <si>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</si>
  <si>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</si>
  <si>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</si>
  <si>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</si>
  <si>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</si>
  <si>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</si>
  <si>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</si>
  <si>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</si>
  <si>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</si>
  <si>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</si>
  <si>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</si>
  <si>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</si>
  <si>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</si>
  <si>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</si>
  <si>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</si>
  <si>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</si>
  <si>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</si>
  <si>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</si>
  <si>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</si>
  <si>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</si>
  <si>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</si>
  <si>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</si>
  <si>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</si>
  <si>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</si>
  <si>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</si>
  <si>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</si>
  <si>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</si>
  <si>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</si>
  <si>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</si>
  <si>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</si>
  <si>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</si>
  <si>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</si>
  <si>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</si>
  <si>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</si>
  <si>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</si>
  <si>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</si>
  <si>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</si>
  <si>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</si>
  <si>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</si>
  <si>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</si>
  <si>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</si>
  <si>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</si>
  <si>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</si>
  <si>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</si>
  <si>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</si>
  <si>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</si>
  <si>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</si>
  <si>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</si>
  <si>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</si>
  <si>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</si>
  <si>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</si>
  <si>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</si>
  <si>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</si>
  <si>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</si>
  <si>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</si>
  <si>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</si>
  <si>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</si>
  <si>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</si>
  <si>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</si>
  <si>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</si>
  <si>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</si>
  <si>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</si>
  <si>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</si>
  <si>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</si>
  <si>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</si>
  <si>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</si>
  <si>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</si>
  <si>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</si>
  <si>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</si>
  <si>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</si>
  <si>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</si>
  <si>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</si>
  <si>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</si>
  <si>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</si>
  <si>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</si>
  <si>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</si>
  <si>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</si>
  <si>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</si>
  <si>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</si>
  <si>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</si>
  <si>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</si>
  <si>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</si>
  <si>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</si>
  <si>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</si>
  <si>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</si>
  <si>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</si>
  <si>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</si>
  <si>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</si>
  <si>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</si>
  <si>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</si>
  <si>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</si>
  <si>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</si>
  <si>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</si>
  <si>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</si>
  <si>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</si>
  <si>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</si>
  <si>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</si>
  <si>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</si>
  <si>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</si>
  <si>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</si>
  <si>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</si>
  <si>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</si>
  <si>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</si>
  <si>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</si>
  <si>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</si>
  <si>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</si>
  <si>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</si>
  <si>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</si>
  <si>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</si>
  <si>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</si>
  <si>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</si>
  <si>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</si>
  <si>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</si>
  <si>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</si>
  <si>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</si>
  <si>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</si>
  <si>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</si>
  <si>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</si>
  <si>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</si>
  <si>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</si>
  <si>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</si>
  <si>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</si>
  <si>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</si>
  <si>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</si>
  <si>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</si>
  <si>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</si>
  <si>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</si>
  <si>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</si>
  <si>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</si>
  <si>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</si>
  <si>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</si>
  <si>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</si>
  <si>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</si>
  <si>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</si>
  <si>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</si>
  <si>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</si>
  <si>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</si>
  <si>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</si>
  <si>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</si>
  <si>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</si>
  <si>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</si>
  <si>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</si>
  <si>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</si>
  <si>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</si>
  <si>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</si>
  <si>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</si>
  <si>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</si>
  <si>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</si>
  <si>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</si>
  <si>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</si>
  <si>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</si>
  <si>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</si>
  <si>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</si>
  <si>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</si>
  <si>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</si>
  <si>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</si>
  <si>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</si>
  <si>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</si>
  <si>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</si>
  <si>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</si>
  <si>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</si>
  <si>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</si>
  <si>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</si>
  <si>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</si>
  <si>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</si>
  <si>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</si>
  <si>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</si>
  <si>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</si>
  <si>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</si>
  <si>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</si>
  <si>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</si>
  <si>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</si>
  <si>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</si>
  <si>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</si>
  <si>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</si>
  <si>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</si>
  <si>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</si>
  <si>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</si>
  <si>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</si>
  <si>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</si>
  <si>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</si>
  <si>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</si>
  <si>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</si>
  <si>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</si>
  <si>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</si>
  <si>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</si>
  <si>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</si>
  <si>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</si>
  <si>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</si>
  <si>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</si>
  <si>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</si>
  <si>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</si>
  <si>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</si>
  <si>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</si>
  <si>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</si>
  <si>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</si>
  <si>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</si>
  <si>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</si>
  <si>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</si>
  <si>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</si>
  <si>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</si>
  <si>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</si>
  <si>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</si>
  <si>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</si>
  <si>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</si>
  <si>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</si>
  <si>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</si>
  <si>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</si>
  <si>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</si>
  <si>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</si>
  <si>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</si>
  <si>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</si>
  <si>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</si>
  <si>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</si>
  <si>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</si>
  <si>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</si>
  <si>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</si>
  <si>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</si>
  <si>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</si>
  <si>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</si>
  <si>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</si>
  <si>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</si>
  <si>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</si>
  <si>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</si>
  <si>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</si>
  <si>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</si>
  <si>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</si>
  <si>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</si>
  <si>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</si>
  <si>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</si>
  <si>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</si>
  <si>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</si>
  <si>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</si>
  <si>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</si>
  <si>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</si>
  <si>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</si>
  <si>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</si>
  <si>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</si>
  <si>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</si>
  <si>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</si>
  <si>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</si>
  <si>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</si>
  <si>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</si>
  <si>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</si>
  <si>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</si>
  <si>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</si>
  <si>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</si>
  <si>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</si>
  <si>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</si>
  <si>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</si>
  <si>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</si>
  <si>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</si>
  <si>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</si>
  <si>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</si>
  <si>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</si>
  <si>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</si>
  <si>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</si>
  <si>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</si>
  <si>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</si>
  <si>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</si>
  <si>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</si>
  <si>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</si>
  <si>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</si>
  <si>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</si>
  <si>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</si>
  <si>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</si>
  <si>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</si>
  <si>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</si>
  <si>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</si>
  <si>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</si>
  <si>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</si>
  <si>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</si>
  <si>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</si>
  <si>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</si>
  <si>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</si>
  <si>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</si>
  <si>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</si>
  <si>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</si>
  <si>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</si>
  <si>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</si>
  <si>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</si>
  <si>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</si>
  <si>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</si>
  <si>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</si>
  <si>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</si>
  <si>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</si>
  <si>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</si>
  <si>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</si>
  <si>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</si>
  <si>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</si>
  <si>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</si>
  <si>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</si>
  <si>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</si>
  <si>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</si>
  <si>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</si>
  <si>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</si>
  <si>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</si>
  <si>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</si>
  <si>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</si>
  <si>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</si>
  <si>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</si>
  <si>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</si>
  <si>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</si>
  <si>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</si>
  <si>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</si>
  <si>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</si>
  <si>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</si>
  <si>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</si>
  <si>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</si>
  <si>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</si>
  <si>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</si>
  <si>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</si>
  <si>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</si>
  <si>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</si>
  <si>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</si>
  <si>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</si>
  <si>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</si>
  <si>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</si>
  <si>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</si>
  <si>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</si>
  <si>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</si>
  <si>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</si>
  <si>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</si>
  <si>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</si>
  <si>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</si>
  <si>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</si>
  <si>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</si>
  <si>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</si>
  <si>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</si>
  <si>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</si>
  <si>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</si>
  <si>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</si>
  <si>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</si>
  <si>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</si>
  <si>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</si>
  <si>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</si>
  <si>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</si>
  <si>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</si>
  <si>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</si>
  <si>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</si>
  <si>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</si>
  <si>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</si>
  <si>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</si>
  <si>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</si>
  <si>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</si>
  <si>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</si>
  <si>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</si>
  <si>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</si>
  <si>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</si>
  <si>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</si>
  <si>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</si>
  <si>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</si>
  <si>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</si>
  <si>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</si>
  <si>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</si>
  <si>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</si>
  <si>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</si>
  <si>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</si>
  <si>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</si>
  <si>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</si>
  <si>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</si>
  <si>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</si>
  <si>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</si>
  <si>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</si>
  <si>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</si>
  <si>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</si>
  <si>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</si>
  <si>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</si>
  <si>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</si>
  <si>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</si>
  <si>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</si>
  <si>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</si>
  <si>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</si>
  <si>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</si>
  <si>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</si>
  <si>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</si>
  <si>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</si>
  <si>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</si>
  <si>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</si>
  <si>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</si>
  <si>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</si>
  <si>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</si>
  <si>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</si>
  <si>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</si>
  <si>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</si>
  <si>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</si>
  <si>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</si>
  <si>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</si>
  <si>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</si>
  <si>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</si>
  <si>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</si>
  <si>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</si>
  <si>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</si>
  <si>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</si>
  <si>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</si>
  <si>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</si>
  <si>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</si>
  <si>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</si>
  <si>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</si>
  <si>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</si>
  <si>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</si>
  <si>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</si>
  <si>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</si>
  <si>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</si>
  <si>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</si>
  <si>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</si>
  <si>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</si>
  <si>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</si>
  <si>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</si>
  <si>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</si>
  <si>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</si>
  <si>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</si>
  <si>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</si>
  <si>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</si>
  <si>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</si>
  <si>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</si>
  <si>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</si>
  <si>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</si>
  <si>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</si>
  <si>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</si>
  <si>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</si>
  <si>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</si>
  <si>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</si>
  <si>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</si>
  <si>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</si>
  <si>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</si>
  <si>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</si>
  <si>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</si>
  <si>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</si>
  <si>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</si>
  <si>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</si>
  <si>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</si>
  <si>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</si>
  <si>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</si>
  <si>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</si>
  <si>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</si>
  <si>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</si>
  <si>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</si>
  <si>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</si>
  <si>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</si>
  <si>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</si>
  <si>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</si>
  <si>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</si>
  <si>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</si>
  <si>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</si>
  <si>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</si>
  <si>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</si>
  <si>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</si>
  <si>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</si>
  <si>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</si>
  <si>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</si>
  <si>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</si>
  <si>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</si>
  <si>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</si>
  <si>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</si>
  <si>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</si>
  <si>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</si>
  <si>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</si>
  <si>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</si>
  <si>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</si>
  <si>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</si>
  <si>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</si>
  <si>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</si>
  <si>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</si>
  <si>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</si>
  <si>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</si>
  <si>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</si>
  <si>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</si>
  <si>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</si>
  <si>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</si>
  <si>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</si>
  <si>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</si>
  <si>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</si>
  <si>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</si>
  <si>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</si>
  <si>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</si>
  <si>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</si>
  <si>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</si>
  <si>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</si>
  <si>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</si>
  <si>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</si>
  <si>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</si>
  <si>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</si>
  <si>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</si>
  <si>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</si>
  <si>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</si>
  <si>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</si>
  <si>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</si>
  <si>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</si>
  <si>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</si>
  <si>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</si>
  <si>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</si>
  <si>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</si>
  <si>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</si>
  <si>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</si>
  <si>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</si>
  <si>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</si>
  <si>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</si>
  <si>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</si>
  <si>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</si>
  <si>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</si>
  <si>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</si>
  <si>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</si>
  <si>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</si>
  <si>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</si>
  <si>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</si>
  <si>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</si>
  <si>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</si>
  <si>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</si>
  <si>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</si>
  <si>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</si>
  <si>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</si>
  <si>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</si>
  <si>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</si>
  <si>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</si>
  <si>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</si>
  <si>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</si>
  <si>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</si>
  <si>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</si>
  <si>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</si>
  <si>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</si>
  <si>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</si>
  <si>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</si>
  <si>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</si>
  <si>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</si>
  <si>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</si>
  <si>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</si>
  <si>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</si>
  <si>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</si>
  <si>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</si>
  <si>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</si>
  <si>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</si>
  <si>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</si>
  <si>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</si>
  <si>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</si>
  <si>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</si>
  <si>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</si>
  <si>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</si>
  <si>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</si>
  <si>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</si>
  <si>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</si>
  <si>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</si>
  <si>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</si>
  <si>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</si>
  <si>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</si>
  <si>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</si>
  <si>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</si>
  <si>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</si>
  <si>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</si>
  <si>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</si>
  <si>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</si>
  <si>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</si>
  <si>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</si>
  <si>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</si>
  <si>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</si>
  <si>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</si>
  <si>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</si>
  <si>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</si>
  <si>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</si>
  <si>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</si>
  <si>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</si>
  <si>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</si>
  <si>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</si>
  <si>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</si>
  <si>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</si>
  <si>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</si>
  <si>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</si>
  <si>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</si>
  <si>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</si>
  <si>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</si>
  <si>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</si>
  <si>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</si>
  <si>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</si>
  <si>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</si>
  <si>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</si>
  <si>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</si>
  <si>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</si>
  <si>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</si>
  <si>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</si>
  <si>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</si>
  <si>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</si>
  <si>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</si>
  <si>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</si>
  <si>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</si>
  <si>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</si>
  <si>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</si>
  <si>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</si>
  <si>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</si>
  <si>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</si>
  <si>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</si>
  <si>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</si>
  <si>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</si>
  <si>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</si>
  <si>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</si>
  <si>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</si>
  <si>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</si>
  <si>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</si>
  <si>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</si>
  <si>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</si>
  <si>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</si>
  <si>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</si>
  <si>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</si>
  <si>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</si>
  <si>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</si>
  <si>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</si>
  <si>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</si>
  <si>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</si>
  <si>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</si>
  <si>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</si>
  <si>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</si>
  <si>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</si>
  <si>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</si>
  <si>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</si>
  <si>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</si>
  <si>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</si>
  <si>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</si>
  <si>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</si>
  <si>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</si>
  <si>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</si>
  <si>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</si>
  <si>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</si>
  <si>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</si>
  <si>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</si>
  <si>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</si>
  <si>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</si>
  <si>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</si>
  <si>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</si>
  <si>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</si>
  <si>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</si>
  <si>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</si>
  <si>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</si>
  <si>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</si>
  <si>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</si>
  <si>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</si>
  <si>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</si>
  <si>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</si>
  <si>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</si>
  <si>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</si>
  <si>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</si>
  <si>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</si>
  <si>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</si>
  <si>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</si>
  <si>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</si>
  <si>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</si>
  <si>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</si>
  <si>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</si>
  <si>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</si>
  <si>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</si>
  <si>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</si>
  <si>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</si>
  <si>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</si>
  <si>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</si>
  <si>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</si>
  <si>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</si>
  <si>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</si>
  <si>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</si>
  <si>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</si>
  <si>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</si>
  <si>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</si>
  <si>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</si>
  <si>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</si>
  <si>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</si>
  <si>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</si>
  <si>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</si>
  <si>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</si>
  <si>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</si>
  <si>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</si>
  <si>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</si>
  <si>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</si>
  <si>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</si>
  <si>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</si>
  <si>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</si>
  <si>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</si>
  <si>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</si>
  <si>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</si>
  <si>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</si>
  <si>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</si>
  <si>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</si>
  <si>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</si>
  <si>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</si>
  <si>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</si>
  <si>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</si>
  <si>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</si>
  <si>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</si>
  <si>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</si>
  <si>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</si>
  <si>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</si>
  <si>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</si>
  <si>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</si>
  <si>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</si>
  <si>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</si>
  <si>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</si>
  <si>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</si>
  <si>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</si>
  <si>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</si>
  <si>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</si>
  <si>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</si>
  <si>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</si>
  <si>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</si>
  <si>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</si>
  <si>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</si>
  <si>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</si>
  <si>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</si>
  <si>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</si>
  <si>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</si>
  <si>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</si>
  <si>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</si>
  <si>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</si>
  <si>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</si>
  <si>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</si>
  <si>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</si>
  <si>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</si>
  <si>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</si>
  <si>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</si>
  <si>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</si>
  <si>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</si>
  <si>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</si>
  <si>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</si>
  <si>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</si>
  <si>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</si>
  <si>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</si>
  <si>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</si>
  <si>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</si>
  <si>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</si>
  <si>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</si>
  <si>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</si>
  <si>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</si>
  <si>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</si>
  <si>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</si>
  <si>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</si>
  <si>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</si>
  <si>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</si>
  <si>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</si>
  <si>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</si>
  <si>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</si>
  <si>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</si>
  <si>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</si>
  <si>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</si>
  <si>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</si>
  <si>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</si>
  <si>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</si>
  <si>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</si>
  <si>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</si>
  <si>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</si>
  <si>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</si>
  <si>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</si>
  <si>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</si>
  <si>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</si>
  <si>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</si>
  <si>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</si>
  <si>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</si>
  <si>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</si>
  <si>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</si>
  <si>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</si>
  <si>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</si>
  <si>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</si>
  <si>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</si>
  <si>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</si>
  <si>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</si>
  <si>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</si>
  <si>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</si>
  <si>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</si>
  <si>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</si>
  <si>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</si>
  <si>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</si>
  <si>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</si>
  <si>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</si>
  <si>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</si>
  <si>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</si>
  <si>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</si>
  <si>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</si>
  <si>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</si>
  <si>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</si>
  <si>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</si>
  <si>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</si>
  <si>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</si>
  <si>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</si>
  <si>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</si>
  <si>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</si>
  <si>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</si>
  <si>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</si>
  <si>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</si>
  <si>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</si>
  <si>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</si>
  <si>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</si>
  <si>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</si>
  <si>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</si>
  <si>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</si>
  <si>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</si>
  <si>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</si>
  <si>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</si>
  <si>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</si>
  <si>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</si>
  <si>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</si>
  <si>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</si>
  <si>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</si>
  <si>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</si>
  <si>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</si>
  <si>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</si>
  <si>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</si>
  <si>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</si>
  <si>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</si>
  <si>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</si>
  <si>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</si>
  <si>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</si>
  <si>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</si>
  <si>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</si>
  <si>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</si>
  <si>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</si>
  <si>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</si>
  <si>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</si>
  <si>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</si>
  <si>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</si>
  <si>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</si>
  <si>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</si>
  <si>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</si>
  <si>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</si>
  <si>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</si>
  <si>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</si>
  <si>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</si>
  <si>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</si>
  <si>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</si>
  <si>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</si>
  <si>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</si>
  <si>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</si>
  <si>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</si>
  <si>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</si>
  <si>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</si>
  <si>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</si>
  <si>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</si>
  <si>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</si>
  <si>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</si>
  <si>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</si>
  <si>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</si>
  <si>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</si>
  <si>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</si>
  <si>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</si>
  <si>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</si>
  <si>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</si>
  <si>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</si>
  <si>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</si>
  <si>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</si>
  <si>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</si>
  <si>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</si>
  <si>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</si>
  <si>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</si>
  <si>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</si>
  <si>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</si>
  <si>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</si>
  <si>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</si>
  <si>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</si>
  <si>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</si>
  <si>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</si>
  <si>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</si>
  <si>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</si>
  <si>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</si>
  <si>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</si>
  <si>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</si>
  <si>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</si>
  <si>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</si>
  <si>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</si>
  <si>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</si>
  <si>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</si>
  <si>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</si>
  <si>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</si>
  <si>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</si>
  <si>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</si>
  <si>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</si>
  <si>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</si>
  <si>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</si>
  <si>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</si>
  <si>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</si>
  <si>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</si>
  <si>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</si>
  <si>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</si>
  <si>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</si>
  <si>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</si>
  <si>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</si>
  <si>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</si>
  <si>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</si>
  <si>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</si>
  <si>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</si>
  <si>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</si>
  <si>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</si>
  <si>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</si>
  <si>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</si>
  <si>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</si>
  <si>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</si>
  <si>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</si>
  <si>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</si>
  <si>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</si>
  <si>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</si>
  <si>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</si>
  <si>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</si>
  <si>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</si>
  <si>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</si>
  <si>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</si>
  <si>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</si>
  <si>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</si>
  <si>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</si>
  <si>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</si>
  <si>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</si>
  <si>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</si>
  <si>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</si>
  <si>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</si>
  <si>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</si>
  <si>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</si>
  <si>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</si>
  <si>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</si>
  <si>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</si>
  <si>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</si>
  <si>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</si>
  <si>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</si>
  <si>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</si>
  <si>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</si>
  <si>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</si>
  <si>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</si>
  <si>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</si>
  <si>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</si>
  <si>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</si>
  <si>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</si>
  <si>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</si>
  <si>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</si>
  <si>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</si>
  <si>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</si>
  <si>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</si>
  <si>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</si>
  <si>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</si>
  <si>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</si>
  <si>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</si>
  <si>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</si>
  <si>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</si>
  <si>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</si>
  <si>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</si>
  <si>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</si>
  <si>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</si>
  <si>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</si>
  <si>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</si>
  <si>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</si>
  <si>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</si>
  <si>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</si>
  <si>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</si>
  <si>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</si>
  <si>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</si>
  <si>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</si>
  <si>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</si>
  <si>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</si>
  <si>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</si>
  <si>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</si>
  <si>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</si>
  <si>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</si>
  <si>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</si>
  <si>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</si>
  <si>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</si>
  <si>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</si>
  <si>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</si>
  <si>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</si>
  <si>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</si>
  <si>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</si>
  <si>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</si>
  <si>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</si>
  <si>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</si>
  <si>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</si>
  <si>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</si>
  <si>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</si>
  <si>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</si>
  <si>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</si>
  <si>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</si>
  <si>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</si>
  <si>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</si>
  <si>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</si>
  <si>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</si>
  <si>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</si>
  <si>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</si>
  <si>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</si>
  <si>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</si>
  <si>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</si>
  <si>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</si>
  <si>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</si>
  <si>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</si>
  <si>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</si>
  <si>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</si>
  <si>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</si>
  <si>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</si>
  <si>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</si>
  <si>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</si>
  <si>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</si>
  <si>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</si>
  <si>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</si>
  <si>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</si>
  <si>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</si>
  <si>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</si>
  <si>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</si>
  <si>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</si>
  <si>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</si>
  <si>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</si>
  <si>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</si>
  <si>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</si>
  <si>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</si>
  <si>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</si>
  <si>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</si>
  <si>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</si>
  <si>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</si>
  <si>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</si>
  <si>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</si>
  <si>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</si>
  <si>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</si>
  <si>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</si>
  <si>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</si>
  <si>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</si>
  <si>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</si>
  <si>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</si>
  <si>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</si>
  <si>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</si>
  <si>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</si>
  <si>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</si>
  <si>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</si>
  <si>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</si>
  <si>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</si>
  <si>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</si>
  <si>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</si>
  <si>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</si>
  <si>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</si>
  <si>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</si>
  <si>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</si>
  <si>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</si>
  <si>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</si>
  <si>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</si>
  <si>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</si>
  <si>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</si>
  <si>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</si>
  <si>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</si>
  <si>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</si>
  <si>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</si>
  <si>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</si>
  <si>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</si>
  <si>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</si>
  <si>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</si>
  <si>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</si>
  <si>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</si>
  <si>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</si>
  <si>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</si>
  <si>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</si>
  <si>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</si>
  <si>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</si>
  <si>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</si>
  <si>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</si>
  <si>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</si>
  <si>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</si>
  <si>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</si>
  <si>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</si>
  <si>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</si>
  <si>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</si>
  <si>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</si>
  <si>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</si>
  <si>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</si>
  <si>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</si>
  <si>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</si>
  <si>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</si>
  <si>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</si>
  <si>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</si>
  <si>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</si>
  <si>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</si>
  <si>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</si>
  <si>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</si>
  <si>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</si>
  <si>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</si>
  <si>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</si>
  <si>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</si>
  <si>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</si>
  <si>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</si>
  <si>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</si>
  <si>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</si>
  <si>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</si>
  <si>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</si>
  <si>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</si>
  <si>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</si>
  <si>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</si>
  <si>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</si>
  <si>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</si>
  <si>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</si>
  <si>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</si>
  <si>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</si>
  <si>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</si>
  <si>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</si>
  <si>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</si>
  <si>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</si>
  <si>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</si>
  <si>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</si>
  <si>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</si>
  <si>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</si>
  <si>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</si>
  <si>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</si>
  <si>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</si>
  <si>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</si>
  <si>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</si>
  <si>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</si>
  <si>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</si>
  <si>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</si>
  <si>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</si>
  <si>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</si>
  <si>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</si>
  <si>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</si>
  <si>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</si>
  <si>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</si>
  <si>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</si>
  <si>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</si>
  <si>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</si>
  <si>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</si>
  <si>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</si>
  <si>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</si>
  <si>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</si>
  <si>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</si>
  <si>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</si>
  <si>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</si>
  <si>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</si>
  <si>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</si>
  <si>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</si>
  <si>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</si>
  <si>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</si>
  <si>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</si>
  <si>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</si>
  <si>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</si>
  <si>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</si>
  <si>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</si>
  <si>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</si>
  <si>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</si>
  <si>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</si>
  <si>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</si>
  <si>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</si>
  <si>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</si>
  <si>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</si>
  <si>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</si>
  <si>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</si>
  <si>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</si>
  <si>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</si>
  <si>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</si>
  <si>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</si>
  <si>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</si>
  <si>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</si>
  <si>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</si>
  <si>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</si>
  <si>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</si>
  <si>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</si>
  <si>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</si>
  <si>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</si>
  <si>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</si>
  <si>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</si>
  <si>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</si>
  <si>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</si>
  <si>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</si>
  <si>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</si>
  <si>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</si>
  <si>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</si>
  <si>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</si>
  <si>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</si>
  <si>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</si>
  <si>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</si>
  <si>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</si>
  <si>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</si>
  <si>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</si>
  <si>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</si>
  <si>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</si>
  <si>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</si>
  <si>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</si>
  <si>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</si>
  <si>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</si>
  <si>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</si>
  <si>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</si>
  <si>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</si>
  <si>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</si>
  <si>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</si>
  <si>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</si>
  <si>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</si>
  <si>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</si>
  <si>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</si>
  <si>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</si>
  <si>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</si>
  <si>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</si>
  <si>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</si>
  <si>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</si>
  <si>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</si>
  <si>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</si>
  <si>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</si>
  <si>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</si>
  <si>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</si>
  <si>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</si>
  <si>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</si>
  <si>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</si>
  <si>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</si>
  <si>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</si>
  <si>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</si>
  <si>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</si>
  <si>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</si>
  <si>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</si>
  <si>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</si>
  <si>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</si>
  <si>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</si>
  <si>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</si>
  <si>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</si>
  <si>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</si>
  <si>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</si>
  <si>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</si>
  <si>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</si>
  <si>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</si>
  <si>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</si>
  <si>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</si>
  <si>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</si>
  <si>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</si>
  <si>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</si>
  <si>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</si>
  <si>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</si>
  <si>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</si>
  <si>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</si>
  <si>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</si>
  <si>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</si>
  <si>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</si>
  <si>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</si>
  <si>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</si>
  <si>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</si>
  <si>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</si>
  <si>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</si>
  <si>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</si>
  <si>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</si>
  <si>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</si>
  <si>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</si>
  <si>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</si>
  <si>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</si>
  <si>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</si>
  <si>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</si>
  <si>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</si>
  <si>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</si>
  <si>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</si>
  <si>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</si>
  <si>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</si>
  <si>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</si>
  <si>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</si>
  <si>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</si>
  <si>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</si>
  <si>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</si>
  <si>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</si>
  <si>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</si>
  <si>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</si>
  <si>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</si>
  <si>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</si>
  <si>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</si>
  <si>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</si>
  <si>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</si>
  <si>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</si>
  <si>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</si>
  <si>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</si>
  <si>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</si>
  <si>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</si>
  <si>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</si>
  <si>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</si>
  <si>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</si>
  <si>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</si>
  <si>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</si>
  <si>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</si>
  <si>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</si>
  <si>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</si>
  <si>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</si>
  <si>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</si>
  <si>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</si>
  <si>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</si>
  <si>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</si>
  <si>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</si>
  <si>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</si>
  <si>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</si>
  <si>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</si>
  <si>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</si>
  <si>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</si>
  <si>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</si>
  <si>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</si>
  <si>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</si>
  <si>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</si>
  <si>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</si>
  <si>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</si>
  <si>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</si>
  <si>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</si>
  <si>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</si>
  <si>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</si>
  <si>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</si>
  <si>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</si>
  <si>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</si>
  <si>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</si>
  <si>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</si>
  <si>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</si>
  <si>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</si>
  <si>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</si>
  <si>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</si>
  <si>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</si>
  <si>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</si>
  <si>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</si>
  <si>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</si>
  <si>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</si>
  <si>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</si>
  <si>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</si>
  <si>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</si>
  <si>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</si>
  <si>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</si>
  <si>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</si>
  <si>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</si>
  <si>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</si>
  <si>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</si>
  <si>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</si>
  <si>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</si>
  <si>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</si>
  <si>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</si>
  <si>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</si>
  <si>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</si>
  <si>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</si>
  <si>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</si>
  <si>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</si>
  <si>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</si>
  <si>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</si>
  <si>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</si>
  <si>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</si>
  <si>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</si>
  <si>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</si>
  <si>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</si>
  <si>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</si>
  <si>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</si>
  <si>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</si>
  <si>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</si>
  <si>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</si>
  <si>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</si>
  <si>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</si>
  <si>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</si>
  <si>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</si>
  <si>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</si>
  <si>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</si>
  <si>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</si>
  <si>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</si>
  <si>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</si>
  <si>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</si>
  <si>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</si>
  <si>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</si>
  <si>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</si>
  <si>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</si>
  <si>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</si>
  <si>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</si>
  <si>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</si>
  <si>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</si>
  <si>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</si>
  <si>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</si>
  <si>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</si>
  <si>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</si>
  <si>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</si>
  <si>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</si>
  <si>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</si>
  <si>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</si>
  <si>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</si>
  <si>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</si>
  <si>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</si>
  <si>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</si>
  <si>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</si>
  <si>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</si>
  <si>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</si>
  <si>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</si>
  <si>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</si>
  <si>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</si>
  <si>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</si>
  <si>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</si>
  <si>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</si>
  <si>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</si>
  <si>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</si>
  <si>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</si>
  <si>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</si>
  <si>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</si>
  <si>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</si>
  <si>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</si>
  <si>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</si>
  <si>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</si>
  <si>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</si>
  <si>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</si>
  <si>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</si>
  <si>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</si>
  <si>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</si>
  <si>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</si>
  <si>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</si>
  <si>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</si>
  <si>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</si>
  <si>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</si>
  <si>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</si>
  <si>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</si>
  <si>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</si>
  <si>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</si>
  <si>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</si>
  <si>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</si>
  <si>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</si>
  <si>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</si>
  <si>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</si>
  <si>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</si>
  <si>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</si>
  <si>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</si>
  <si>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</si>
  <si>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</si>
  <si>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</si>
  <si>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</si>
  <si>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</si>
  <si>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</si>
  <si>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</si>
  <si>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</si>
  <si>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</si>
  <si>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</si>
  <si>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</si>
  <si>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</si>
  <si>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</si>
  <si>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</si>
  <si>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</si>
  <si>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</si>
  <si>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</si>
  <si>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</si>
  <si>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</si>
  <si>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</si>
  <si>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</si>
  <si>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</si>
  <si>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</si>
  <si>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</si>
  <si>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</si>
  <si>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</si>
  <si>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</si>
  <si>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</si>
  <si>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</si>
  <si>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</si>
  <si>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</si>
  <si>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</si>
  <si>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</si>
  <si>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</si>
  <si>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</si>
  <si>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</si>
  <si>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</si>
  <si>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</si>
  <si>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</si>
  <si>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</si>
  <si>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</si>
  <si>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</si>
  <si>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</si>
  <si>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</si>
  <si>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</si>
  <si>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</si>
  <si>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</si>
  <si>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</si>
  <si>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</si>
  <si>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</si>
  <si>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</si>
  <si>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</si>
  <si>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</si>
  <si>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</si>
  <si>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</si>
  <si>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</si>
  <si>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</si>
  <si>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</si>
  <si>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</si>
  <si>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</si>
  <si>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</si>
  <si>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</si>
  <si>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</si>
  <si>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</si>
  <si>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</si>
  <si>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</si>
  <si>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</si>
  <si>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</si>
  <si>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</si>
  <si>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</si>
  <si>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</si>
  <si>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</si>
  <si>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</si>
  <si>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</si>
  <si>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</si>
  <si>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</si>
  <si>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</si>
  <si>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</si>
  <si>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</si>
  <si>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</si>
  <si>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</si>
  <si>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</si>
  <si>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</si>
  <si>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</si>
  <si>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</si>
  <si>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</si>
  <si>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</si>
  <si>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</si>
  <si>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</si>
  <si>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</si>
  <si>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</si>
  <si>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</si>
  <si>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</si>
  <si>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</si>
  <si>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</si>
  <si>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</si>
  <si>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</si>
  <si>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</si>
  <si>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</si>
  <si>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</si>
  <si>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</si>
  <si>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</si>
  <si>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</si>
  <si>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</si>
  <si>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</si>
  <si>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</si>
  <si>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</si>
  <si>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</si>
  <si>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</si>
  <si>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</si>
  <si>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</si>
  <si>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</si>
  <si>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</si>
  <si>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</si>
  <si>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</si>
  <si>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</si>
  <si>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</si>
  <si>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</si>
  <si>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</si>
  <si>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</si>
  <si>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</si>
  <si>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</si>
  <si>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</si>
  <si>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</si>
  <si>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</si>
  <si>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</si>
  <si>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</si>
  <si>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</si>
  <si>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</si>
  <si>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</si>
  <si>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</si>
  <si>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</si>
  <si>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</si>
  <si>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</si>
  <si>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</si>
  <si>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</si>
  <si>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</si>
  <si>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</si>
  <si>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</si>
  <si>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</si>
  <si>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</si>
  <si>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</si>
  <si>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</si>
  <si>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</si>
  <si>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</si>
  <si>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</si>
  <si>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</si>
  <si>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</si>
  <si>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</si>
  <si>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</si>
  <si>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</si>
  <si>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</si>
  <si>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</si>
  <si>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</si>
  <si>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</si>
  <si>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</si>
  <si>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</si>
  <si>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</si>
  <si>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</si>
  <si>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</si>
  <si>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</si>
  <si>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</si>
  <si>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</si>
  <si>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</si>
  <si>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</si>
  <si>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</si>
  <si>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</si>
  <si>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</si>
  <si>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</si>
  <si>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</si>
  <si>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</si>
  <si>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</si>
  <si>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</si>
  <si>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</si>
  <si>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</si>
  <si>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</si>
  <si>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</si>
  <si>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</si>
  <si>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</si>
  <si>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</si>
  <si>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</si>
  <si>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</si>
  <si>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</si>
  <si>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</si>
  <si>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</si>
  <si>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</si>
  <si>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</si>
  <si>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</si>
  <si>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</si>
  <si>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</si>
  <si>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</si>
  <si>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</si>
  <si>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</si>
  <si>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</si>
  <si>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</si>
  <si>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</si>
  <si>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</si>
  <si>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</si>
  <si>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</si>
  <si>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</si>
  <si>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</si>
  <si>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</si>
  <si>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</si>
  <si>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</si>
  <si>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</si>
  <si>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</si>
  <si>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</si>
  <si>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</si>
  <si>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</si>
  <si>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</si>
  <si>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</si>
  <si>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</si>
  <si>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</si>
  <si>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</si>
  <si>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</si>
  <si>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</si>
  <si>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</si>
  <si>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</si>
  <si>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</si>
  <si>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</si>
  <si>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</si>
  <si>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</si>
  <si>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</si>
  <si>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</si>
  <si>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</si>
  <si>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</si>
  <si>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</si>
  <si>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</si>
  <si>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</si>
  <si>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</si>
  <si>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</si>
  <si>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</si>
  <si>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</si>
  <si>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</si>
  <si>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</si>
  <si>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</si>
  <si>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</si>
  <si>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</si>
  <si>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</si>
  <si>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</si>
  <si>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</si>
  <si>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</si>
  <si>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</si>
  <si>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</si>
  <si>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</si>
  <si>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</si>
  <si>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</si>
  <si>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</si>
  <si>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</si>
  <si>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</si>
  <si>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</si>
  <si>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</si>
  <si>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</si>
  <si>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</si>
  <si>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</si>
  <si>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</si>
  <si>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</si>
  <si>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</si>
  <si>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</si>
  <si>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</si>
  <si>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</si>
  <si>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</si>
  <si>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</si>
  <si>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</si>
  <si>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</si>
  <si>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</si>
  <si>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</si>
  <si>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</si>
  <si>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</si>
  <si>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</si>
  <si>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</si>
  <si>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</si>
  <si>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</si>
  <si>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</si>
  <si>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</si>
  <si>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</si>
  <si>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</si>
  <si>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</si>
  <si>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</si>
  <si>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</si>
  <si>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</si>
  <si>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</si>
  <si>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</si>
  <si>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</si>
  <si>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</si>
  <si>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</si>
  <si>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</si>
  <si>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</si>
  <si>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</si>
  <si>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</si>
  <si>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</si>
  <si>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</si>
  <si>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</si>
  <si>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</si>
  <si>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</si>
  <si>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</si>
  <si>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</si>
  <si>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</si>
  <si>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</si>
  <si>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</si>
  <si>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</si>
  <si>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</si>
  <si>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</si>
  <si>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</si>
  <si>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</si>
  <si>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</si>
  <si>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</si>
  <si>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</si>
  <si>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</si>
  <si>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</si>
  <si>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</si>
  <si>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</si>
  <si>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</si>
  <si>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</si>
  <si>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</si>
  <si>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</si>
  <si>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</si>
  <si>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</si>
  <si>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</si>
  <si>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</si>
  <si>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</si>
  <si>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</si>
  <si>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</si>
  <si>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</si>
  <si>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</si>
  <si>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</si>
  <si>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</si>
  <si>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</si>
  <si>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</si>
  <si>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</si>
  <si>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</si>
  <si>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</si>
  <si>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</si>
  <si>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</si>
  <si>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</si>
  <si>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</si>
  <si>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</si>
  <si>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</si>
  <si>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</si>
  <si>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</si>
  <si>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</si>
  <si>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</si>
  <si>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</si>
  <si>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</si>
  <si>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</si>
  <si>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</si>
  <si>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</si>
  <si>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</si>
  <si>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</si>
  <si>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</si>
  <si>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</si>
  <si>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</si>
  <si>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</si>
  <si>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</si>
  <si>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</si>
  <si>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</si>
  <si>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</si>
  <si>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</si>
  <si>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</si>
  <si>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</si>
  <si>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</si>
  <si>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</si>
  <si>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</si>
  <si>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</si>
  <si>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</si>
  <si>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</si>
  <si>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</si>
  <si>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</si>
  <si>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</si>
  <si>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</si>
  <si>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</si>
  <si>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</si>
  <si>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</si>
  <si>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</si>
  <si>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</si>
  <si>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</si>
  <si>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</si>
  <si>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</si>
  <si>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</si>
  <si>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</si>
  <si>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</si>
  <si>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</si>
  <si>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</si>
  <si>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</si>
  <si>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</si>
  <si>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</si>
  <si>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</si>
  <si>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</si>
  <si>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</si>
  <si>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</si>
  <si>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</si>
  <si>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</si>
  <si>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</si>
  <si>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</si>
  <si>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</si>
  <si>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</si>
  <si>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</si>
  <si>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</si>
  <si>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</si>
  <si>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</si>
  <si>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</si>
  <si>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</si>
  <si>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</si>
  <si>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</si>
  <si>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</si>
  <si>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</si>
  <si>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</si>
  <si>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</si>
  <si>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</si>
  <si>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</si>
  <si>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</si>
  <si>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</si>
  <si>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</si>
  <si>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</si>
  <si>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</si>
  <si>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</si>
  <si>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</si>
  <si>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</si>
  <si>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</si>
  <si>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</si>
  <si>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</si>
  <si>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</si>
  <si>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</si>
  <si>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</si>
  <si>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</si>
  <si>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</si>
  <si>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</si>
  <si>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</si>
  <si>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</si>
  <si>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</si>
  <si>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</si>
  <si>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</si>
  <si>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</si>
  <si>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</si>
  <si>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</si>
  <si>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</si>
  <si>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</si>
  <si>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</si>
  <si>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</si>
  <si>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</si>
  <si>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</si>
  <si>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</si>
  <si>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</si>
  <si>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</si>
  <si>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</si>
  <si>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</si>
  <si>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</si>
  <si>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</si>
  <si>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</si>
  <si>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</si>
  <si>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</si>
  <si>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</si>
  <si>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</si>
  <si>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</si>
  <si>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</si>
  <si>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</si>
  <si>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</si>
  <si>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</si>
  <si>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</si>
  <si>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</si>
  <si>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</si>
  <si>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</si>
  <si>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</si>
  <si>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</si>
  <si>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</si>
  <si>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</si>
  <si>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</si>
  <si>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</si>
  <si>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</si>
  <si>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</si>
  <si>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</si>
  <si>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</si>
  <si>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</si>
  <si>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</si>
  <si>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</si>
  <si>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</si>
  <si>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</si>
  <si>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</si>
  <si>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</si>
  <si>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</si>
  <si>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</si>
  <si>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</si>
  <si>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</si>
  <si>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</si>
  <si>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</si>
  <si>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</si>
  <si>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</si>
  <si>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</si>
  <si>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</si>
  <si>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</si>
  <si>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</si>
  <si>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</si>
  <si>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</si>
  <si>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</si>
  <si>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</si>
  <si>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</si>
  <si>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</si>
  <si>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</si>
  <si>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</si>
  <si>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</si>
  <si>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</si>
  <si>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</si>
  <si>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</si>
  <si>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</si>
  <si>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</si>
  <si>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</si>
  <si>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</si>
  <si>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</si>
  <si>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</si>
  <si>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</si>
  <si>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</si>
  <si>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</si>
  <si>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</si>
  <si>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</si>
  <si>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</si>
  <si>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</si>
  <si>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</si>
  <si>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</si>
  <si>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</si>
  <si>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</si>
  <si>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</si>
  <si>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</si>
  <si>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</si>
  <si>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</si>
  <si>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</si>
  <si>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</si>
  <si>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</si>
  <si>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</si>
  <si>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</si>
  <si>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</si>
  <si>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</si>
  <si>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</si>
  <si>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</si>
  <si>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</si>
  <si>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</si>
  <si>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</si>
  <si>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</si>
  <si>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</si>
  <si>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</si>
  <si>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</si>
  <si>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</si>
  <si>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</si>
  <si>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</si>
  <si>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</si>
  <si>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</si>
  <si>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</si>
  <si>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</si>
  <si>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</si>
  <si>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</si>
  <si>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</si>
  <si>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</si>
  <si>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</si>
  <si>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</si>
  <si>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</si>
  <si>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</si>
  <si>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</si>
  <si>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</si>
  <si>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</si>
  <si>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</si>
  <si>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</si>
  <si>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</si>
  <si>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</si>
  <si>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</si>
  <si>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</si>
  <si>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</si>
  <si>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</si>
  <si>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</si>
  <si>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</si>
  <si>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</si>
  <si>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</si>
  <si>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</si>
  <si>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</si>
  <si>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</si>
  <si>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</si>
  <si>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</si>
  <si>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</si>
  <si>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</si>
  <si>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</si>
  <si>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</si>
  <si>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</si>
  <si>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</si>
  <si>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</si>
  <si>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</si>
  <si>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</si>
  <si>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</si>
  <si>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</si>
  <si>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</si>
  <si>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</si>
  <si>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</si>
  <si>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</si>
  <si>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</si>
  <si>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</si>
  <si>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</si>
  <si>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</si>
  <si>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</si>
  <si>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</si>
  <si>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</si>
  <si>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</si>
  <si>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</si>
  <si>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</si>
  <si>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</si>
  <si>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</si>
  <si>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</si>
  <si>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</si>
  <si>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</si>
  <si>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</si>
  <si>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</si>
  <si>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</si>
  <si>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</si>
  <si>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</si>
  <si>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</si>
  <si>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</si>
  <si>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</si>
  <si>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</si>
  <si>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</si>
  <si>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</si>
  <si>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</si>
  <si>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</si>
  <si>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</si>
  <si>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</si>
  <si>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</si>
  <si>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</si>
  <si>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</si>
  <si>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</si>
  <si>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</si>
  <si>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</si>
  <si>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</si>
  <si>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</si>
  <si>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</si>
  <si>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</si>
  <si>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</si>
  <si>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</si>
  <si>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</si>
  <si>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</si>
  <si>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</si>
  <si>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</si>
  <si>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</si>
  <si>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</si>
  <si>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</si>
  <si>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</si>
  <si>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</si>
  <si>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</si>
  <si>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</si>
  <si>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</si>
  <si>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</si>
  <si>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</si>
  <si>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</si>
  <si>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</si>
  <si>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</si>
  <si>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</si>
  <si>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</si>
  <si>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</si>
  <si>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</si>
  <si>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</si>
  <si>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</si>
  <si>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</si>
  <si>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</si>
  <si>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</si>
  <si>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</si>
  <si>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</si>
  <si>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</si>
  <si>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</si>
  <si>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</si>
  <si>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</si>
  <si>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</si>
  <si>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</si>
  <si>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</si>
  <si>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</si>
  <si>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</si>
  <si>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</si>
  <si>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</si>
  <si>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</si>
  <si>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</si>
  <si>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</si>
  <si>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</si>
  <si>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</si>
  <si>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</si>
  <si>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</si>
  <si>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</si>
  <si>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</si>
  <si>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</si>
  <si>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</si>
  <si>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</si>
  <si>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</si>
  <si>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</si>
  <si>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</si>
  <si>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</si>
  <si>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</si>
  <si>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</si>
  <si>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</si>
  <si>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</si>
  <si>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</si>
  <si>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</si>
  <si>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</si>
  <si>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</si>
  <si>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</si>
  <si>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</si>
  <si>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</si>
  <si>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</si>
  <si>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</si>
  <si>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</si>
  <si>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</si>
  <si>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</si>
  <si>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</si>
  <si>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</si>
  <si>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</si>
  <si>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</si>
  <si>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</si>
  <si>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</si>
  <si>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</si>
  <si>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</si>
  <si>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</si>
  <si>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</si>
  <si>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</si>
  <si>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</si>
  <si>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</si>
  <si>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</si>
  <si>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</si>
  <si>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</si>
  <si>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</si>
  <si>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</si>
  <si>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</si>
  <si>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</si>
  <si>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</si>
  <si>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</si>
  <si>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</si>
  <si>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</si>
  <si>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</si>
  <si>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</si>
  <si>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</si>
  <si>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</si>
  <si>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</si>
  <si>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</si>
  <si>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</si>
  <si>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</si>
  <si>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</si>
  <si>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</si>
  <si>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</si>
  <si>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</si>
  <si>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</si>
  <si>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</si>
  <si>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</si>
  <si>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</si>
  <si>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</si>
  <si>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</si>
  <si>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</si>
  <si>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</si>
  <si>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</si>
  <si>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</si>
  <si>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</si>
  <si>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</si>
  <si>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</si>
  <si>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</si>
  <si>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</si>
  <si>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</si>
  <si>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</si>
  <si>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</si>
  <si>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</si>
  <si>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</si>
  <si>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</si>
  <si>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</si>
  <si>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</si>
  <si>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</si>
  <si>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</si>
  <si>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</si>
  <si>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</si>
  <si>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</si>
  <si>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</si>
  <si>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</si>
  <si>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</si>
  <si>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</si>
  <si>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</si>
  <si>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</si>
  <si>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</si>
  <si>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</si>
  <si>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</si>
  <si>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</si>
  <si>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</si>
  <si>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</si>
  <si>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</si>
  <si>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</si>
  <si>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</si>
  <si>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</si>
  <si>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</si>
  <si>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</si>
  <si>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</si>
  <si>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</si>
  <si>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</si>
  <si>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</si>
  <si>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</si>
  <si>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</si>
  <si>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</si>
  <si>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</si>
  <si>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</si>
  <si>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</si>
  <si>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</si>
  <si>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</si>
  <si>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</si>
  <si>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</si>
  <si>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</si>
  <si>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</si>
  <si>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</si>
  <si>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</si>
  <si>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</si>
  <si>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</si>
  <si>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</si>
  <si>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</si>
  <si>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</si>
  <si>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</si>
  <si>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</si>
  <si>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</si>
  <si>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</si>
  <si>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</si>
  <si>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</si>
  <si>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</si>
  <si>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</si>
  <si>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</si>
  <si>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</si>
  <si>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</si>
  <si>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</si>
  <si>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</si>
  <si>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</si>
  <si>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</si>
  <si>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</si>
  <si>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</si>
  <si>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</si>
  <si>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</si>
  <si>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</si>
  <si>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</si>
  <si>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</si>
  <si>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</si>
  <si>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</si>
  <si>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</si>
  <si>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</si>
  <si>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</si>
  <si>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</si>
  <si>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</si>
  <si>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</si>
  <si>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</si>
  <si>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</si>
  <si>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</si>
  <si>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</si>
  <si>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</si>
  <si>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</si>
  <si>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</si>
  <si>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</si>
  <si>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</si>
  <si>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</si>
  <si>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</si>
  <si>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</si>
  <si>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</si>
  <si>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</si>
  <si>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</si>
  <si>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</si>
  <si>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</si>
  <si>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</si>
  <si>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</si>
  <si>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</si>
  <si>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</si>
  <si>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</si>
  <si>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</si>
  <si>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</si>
  <si>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</si>
  <si>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</si>
  <si>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</si>
  <si>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</si>
  <si>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</si>
  <si>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</si>
  <si>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</si>
  <si>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</si>
  <si>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</si>
  <si>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</si>
  <si>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</si>
  <si>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</si>
  <si>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</si>
  <si>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</si>
  <si>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</si>
  <si>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</si>
  <si>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</si>
  <si>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</si>
  <si>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</si>
  <si>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</si>
  <si>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</si>
  <si>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</si>
  <si>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</si>
  <si>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</si>
  <si>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</si>
  <si>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</si>
  <si>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</si>
  <si>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</si>
  <si>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</si>
  <si>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</si>
  <si>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</si>
  <si>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</si>
  <si>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</si>
  <si>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</si>
  <si>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</si>
  <si>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</si>
  <si>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</si>
  <si>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</si>
  <si>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</si>
  <si>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</si>
  <si>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</si>
  <si>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</si>
  <si>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</si>
  <si>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</si>
  <si>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</si>
  <si>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</si>
  <si>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</si>
  <si>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</si>
  <si>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</si>
  <si>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</si>
  <si>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</si>
  <si>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</si>
  <si>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</si>
  <si>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</si>
  <si>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</si>
  <si>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</si>
  <si>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</si>
  <si>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</si>
  <si>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</si>
  <si>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</si>
  <si>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</si>
  <si>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</si>
  <si>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</si>
  <si>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</si>
  <si>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</si>
  <si>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</si>
  <si>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</si>
  <si>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</si>
  <si>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</si>
  <si>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</si>
  <si>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</si>
  <si>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</si>
  <si>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</si>
  <si>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</si>
  <si>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</si>
  <si>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</si>
  <si>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</si>
  <si>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</si>
  <si>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</si>
  <si>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</si>
  <si>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</si>
  <si>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</si>
  <si>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</si>
  <si>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</si>
  <si>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</si>
  <si>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</si>
  <si>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</si>
  <si>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</si>
  <si>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</si>
  <si>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</si>
  <si>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</si>
  <si>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</si>
  <si>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</si>
  <si>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</si>
  <si>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</si>
  <si>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</si>
  <si>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</si>
  <si>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</si>
  <si>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</si>
  <si>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</si>
  <si>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</si>
  <si>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</si>
  <si>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</si>
  <si>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</si>
  <si>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</si>
  <si>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</si>
  <si>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</si>
  <si>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</si>
  <si>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</si>
  <si>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</si>
  <si>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</si>
  <si>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</si>
  <si>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</si>
  <si>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</si>
  <si>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</si>
  <si>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</si>
  <si>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</si>
  <si>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</si>
  <si>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</si>
  <si>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</si>
  <si>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</si>
  <si>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</si>
  <si>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</si>
  <si>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</si>
  <si>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</si>
  <si>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</si>
  <si>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</si>
  <si>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</si>
  <si>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</si>
  <si>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</si>
  <si>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</si>
  <si>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</si>
  <si>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</si>
  <si>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</si>
  <si>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</si>
  <si>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</si>
  <si>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</si>
  <si>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</si>
  <si>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</si>
  <si>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</si>
  <si>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</si>
  <si>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</si>
  <si>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</si>
  <si>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</si>
  <si>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</si>
  <si>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</si>
  <si>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</si>
  <si>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</si>
  <si>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</si>
  <si>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</si>
  <si>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</si>
  <si>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</si>
  <si>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</si>
  <si>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</si>
  <si>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</si>
  <si>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</si>
  <si>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</si>
  <si>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</si>
  <si>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</si>
  <si>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</si>
  <si>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</si>
  <si>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</si>
  <si>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</si>
  <si>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</si>
  <si>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</si>
  <si>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</si>
  <si>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</si>
  <si>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</si>
  <si>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</si>
  <si>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</si>
  <si>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</si>
  <si>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</si>
  <si>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</si>
  <si>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</si>
  <si>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</si>
  <si>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</si>
  <si>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</si>
  <si>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</si>
  <si>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</si>
  <si>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</si>
  <si>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</si>
  <si>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</si>
  <si>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</si>
  <si>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</si>
  <si>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</si>
  <si>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</si>
  <si>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</si>
  <si>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</si>
  <si>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</si>
  <si>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</si>
  <si>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</si>
  <si>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</si>
  <si>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</si>
  <si>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</si>
  <si>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</si>
  <si>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</si>
  <si>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</si>
  <si>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</si>
  <si>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</si>
  <si>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</si>
  <si>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</si>
  <si>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</si>
  <si>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</si>
  <si>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</si>
  <si>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</si>
  <si>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</si>
  <si>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</si>
  <si>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</si>
  <si>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</si>
  <si>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</si>
  <si>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</si>
  <si>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</si>
  <si>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</si>
  <si>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</si>
  <si>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</si>
  <si>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</si>
  <si>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</si>
  <si>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</si>
  <si>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</si>
  <si>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</si>
  <si>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</si>
  <si>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</si>
  <si>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</si>
  <si>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</si>
  <si>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</si>
  <si>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</si>
  <si>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</si>
  <si>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</si>
  <si>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</si>
  <si>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</si>
  <si>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</si>
  <si>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</si>
  <si>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</si>
  <si>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</si>
  <si>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</si>
  <si>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</si>
  <si>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</si>
  <si>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</si>
  <si>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</si>
  <si>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</si>
  <si>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</si>
  <si>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</si>
  <si>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</si>
  <si>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</si>
  <si>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</si>
  <si>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</si>
  <si>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</si>
  <si>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</si>
  <si>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</si>
  <si>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</si>
  <si>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</si>
  <si>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</si>
  <si>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</si>
  <si>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</si>
  <si>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</si>
  <si>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</si>
  <si>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</si>
  <si>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</si>
  <si>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</si>
  <si>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</si>
  <si>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</si>
  <si>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</si>
  <si>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</si>
  <si>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</si>
  <si>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</si>
  <si>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</si>
  <si>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</si>
  <si>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</si>
  <si>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</si>
  <si>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</si>
  <si>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</si>
  <si>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</si>
  <si>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</si>
  <si>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</si>
  <si>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</si>
  <si>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</si>
  <si>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</si>
  <si>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</si>
  <si>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</si>
  <si>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</si>
  <si>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</si>
  <si>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</si>
  <si>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</si>
  <si>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</si>
  <si>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</si>
  <si>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</si>
  <si>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</si>
  <si>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</si>
  <si>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</si>
  <si>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</si>
  <si>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</si>
  <si>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</si>
  <si>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</si>
  <si>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</si>
  <si>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</si>
  <si>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</si>
  <si>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</si>
  <si>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</si>
  <si>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</si>
  <si>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</si>
  <si>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</si>
  <si>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</si>
  <si>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</si>
  <si>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</si>
  <si>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</si>
  <si>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</si>
  <si>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</si>
  <si>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</si>
  <si>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</si>
  <si>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</si>
  <si>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</si>
  <si>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</si>
  <si>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</si>
  <si>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</si>
  <si>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</si>
  <si>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</si>
  <si>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</si>
  <si>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</si>
  <si>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</si>
  <si>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</si>
  <si>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</si>
  <si>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</si>
  <si>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</si>
  <si>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</si>
  <si>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</si>
  <si>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</si>
  <si>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</si>
  <si>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</si>
  <si>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</si>
  <si>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</si>
  <si>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</si>
  <si>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</si>
  <si>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</si>
  <si>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</si>
  <si>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</si>
  <si>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</si>
  <si>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</si>
  <si>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</si>
  <si>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</si>
  <si>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</si>
  <si>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</si>
  <si>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</si>
  <si>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</si>
  <si>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</si>
  <si>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</si>
  <si>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</si>
  <si>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</si>
  <si>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</si>
  <si>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</si>
  <si>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</si>
  <si>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</si>
  <si>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</si>
  <si>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</si>
  <si>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</si>
  <si>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</si>
  <si>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</si>
  <si>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</si>
  <si>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</si>
  <si>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</si>
  <si>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</si>
  <si>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</si>
  <si>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</si>
  <si>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</si>
  <si>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</si>
  <si>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</si>
  <si>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</si>
  <si>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</si>
  <si>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</si>
  <si>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</si>
  <si>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</si>
  <si>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</si>
  <si>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</si>
  <si>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</si>
  <si>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</si>
  <si>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</si>
  <si>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</si>
  <si>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</si>
  <si>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</si>
  <si>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</si>
  <si>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</si>
  <si>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</si>
  <si>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</si>
  <si>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</si>
  <si>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</si>
  <si>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</si>
  <si>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</si>
  <si>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</si>
  <si>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</si>
  <si>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</si>
  <si>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</si>
  <si>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</si>
  <si>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</si>
  <si>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</si>
  <si>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</si>
  <si>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</si>
  <si>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</si>
  <si>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</si>
  <si>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</si>
  <si>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</si>
  <si>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</si>
  <si>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</si>
  <si>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</si>
  <si>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</si>
  <si>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</si>
  <si>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</si>
  <si>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</si>
  <si>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</si>
  <si>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</si>
  <si>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</si>
  <si>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</si>
  <si>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</si>
  <si>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</si>
  <si>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</si>
  <si>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</si>
  <si>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</si>
  <si>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</si>
  <si>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</si>
  <si>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</si>
  <si>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</si>
  <si>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</si>
  <si>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</si>
  <si>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</si>
  <si>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</si>
  <si>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</si>
  <si>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</si>
  <si>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</si>
  <si>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</si>
  <si>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</si>
  <si>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</si>
  <si>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</si>
  <si>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</si>
  <si>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</si>
  <si>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</si>
  <si>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</si>
  <si>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</si>
  <si>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</si>
  <si>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</si>
  <si>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</si>
  <si>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</si>
  <si>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</si>
  <si>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</si>
  <si>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</si>
  <si>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</si>
  <si>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</si>
  <si>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</si>
  <si>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</si>
  <si>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</si>
  <si>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</si>
  <si>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</si>
  <si>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</si>
  <si>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</si>
  <si>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</si>
  <si>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</si>
  <si>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</si>
  <si>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</si>
  <si>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</si>
  <si>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</si>
  <si>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</si>
  <si>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</si>
  <si>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</si>
  <si>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</si>
  <si>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</si>
  <si>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</si>
  <si>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</si>
  <si>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</si>
  <si>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</si>
  <si>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</si>
  <si>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</si>
  <si>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</si>
  <si>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</si>
  <si>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</si>
  <si>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</si>
  <si>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</si>
  <si>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</si>
  <si>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</si>
  <si>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</si>
  <si>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</si>
  <si>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</si>
  <si>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</si>
  <si>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</si>
  <si>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</si>
  <si>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</si>
  <si>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</si>
  <si>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</si>
  <si>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</si>
  <si>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</si>
  <si>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</si>
  <si>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</si>
  <si>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</si>
  <si>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</si>
  <si>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</si>
  <si>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</si>
  <si>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</si>
  <si>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</si>
  <si>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</si>
  <si>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</si>
  <si>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</si>
  <si>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</si>
  <si>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</si>
  <si>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</si>
  <si>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</si>
  <si>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</si>
  <si>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</si>
  <si>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</si>
  <si>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</si>
  <si>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</si>
  <si>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</si>
  <si>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</si>
  <si>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</si>
  <si>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</si>
  <si>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</si>
  <si>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</si>
  <si>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</si>
  <si>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</si>
  <si>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</si>
  <si>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</si>
  <si>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</si>
  <si>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</si>
  <si>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</si>
  <si>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</si>
  <si>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</si>
  <si>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</si>
  <si>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</si>
  <si>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</si>
  <si>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</si>
  <si>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</si>
  <si>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</si>
  <si>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</si>
  <si>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</si>
  <si>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</si>
  <si>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</si>
  <si>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</si>
  <si>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</si>
  <si>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</si>
  <si>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</si>
  <si>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</si>
  <si>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</si>
  <si>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</si>
  <si>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</si>
  <si>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</si>
  <si>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</si>
  <si>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</si>
  <si>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</si>
  <si>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</si>
  <si>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</si>
  <si>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</si>
  <si>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</si>
  <si>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</si>
  <si>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</si>
  <si>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</si>
  <si>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</si>
  <si>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</si>
  <si>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</si>
  <si>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</si>
  <si>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</si>
  <si>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</si>
  <si>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</si>
  <si>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</si>
  <si>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</si>
  <si>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</si>
  <si>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</si>
  <si>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</si>
  <si>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</si>
  <si>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</si>
  <si>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</si>
  <si>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</si>
  <si>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</si>
  <si>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</si>
  <si>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</si>
  <si>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</si>
  <si>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</si>
  <si>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</si>
  <si>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</si>
  <si>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</si>
  <si>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</si>
  <si>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</si>
  <si>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</si>
  <si>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</si>
  <si>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</si>
  <si>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</si>
  <si>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</si>
  <si>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</si>
  <si>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</si>
  <si>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</si>
  <si>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</si>
  <si>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</si>
  <si>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</si>
  <si>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</si>
  <si>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</si>
  <si>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</si>
  <si>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</si>
  <si>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</si>
  <si>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</si>
  <si>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</si>
  <si>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</si>
  <si>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</si>
  <si>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</si>
  <si>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</si>
  <si>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</si>
  <si>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</si>
  <si>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</si>
  <si>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</si>
  <si>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</si>
  <si>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</si>
  <si>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</si>
  <si>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</si>
  <si>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</si>
  <si>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</si>
  <si>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</si>
  <si>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</si>
  <si>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</si>
  <si>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</si>
  <si>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</si>
  <si>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</si>
  <si>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</si>
  <si>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</si>
  <si>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</si>
  <si>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</si>
  <si>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</si>
  <si>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</si>
  <si>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</si>
  <si>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</si>
  <si>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</si>
  <si>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</si>
  <si>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</si>
  <si>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</si>
  <si>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</si>
  <si>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</si>
  <si>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</si>
  <si>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</si>
  <si>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</si>
  <si>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</si>
  <si>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</si>
  <si>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</si>
  <si>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</si>
  <si>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</si>
  <si>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</si>
  <si>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</si>
  <si>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</si>
  <si>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</si>
  <si>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</si>
  <si>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</si>
  <si>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</si>
  <si>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</si>
  <si>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</si>
  <si>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</si>
  <si>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</si>
  <si>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</si>
  <si>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</si>
  <si>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</si>
  <si>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</si>
  <si>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</si>
  <si>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</si>
  <si>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</si>
  <si>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</si>
  <si>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</si>
  <si>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</si>
  <si>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</si>
  <si>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</si>
  <si>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</si>
  <si>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</si>
  <si>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</si>
  <si>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</si>
  <si>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</si>
  <si>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</si>
  <si>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</si>
  <si>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</si>
  <si>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</si>
  <si>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</si>
  <si>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</si>
  <si>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</si>
  <si>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</si>
  <si>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</si>
  <si>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</si>
  <si>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</si>
  <si>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</si>
  <si>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</si>
  <si>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</si>
  <si>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</si>
  <si>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</si>
  <si>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</si>
  <si>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</si>
  <si>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</si>
  <si>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</si>
  <si>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</si>
  <si>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</si>
  <si>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</si>
  <si>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</si>
  <si>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</si>
  <si>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</si>
  <si>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</si>
  <si>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</si>
  <si>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</si>
  <si>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</si>
  <si>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</si>
  <si>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</si>
  <si>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</si>
  <si>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</si>
  <si>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</si>
  <si>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</si>
  <si>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</si>
  <si>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</si>
  <si>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</si>
  <si>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</si>
  <si>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</si>
  <si>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</si>
  <si>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</si>
  <si>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</si>
  <si>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</si>
  <si>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</si>
  <si>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</si>
  <si>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</si>
  <si>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</si>
  <si>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</si>
  <si>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</si>
  <si>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</si>
  <si>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</si>
  <si>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</si>
  <si>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</si>
  <si>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</si>
  <si>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</si>
  <si>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</si>
  <si>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</si>
  <si>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</si>
  <si>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</si>
  <si>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</si>
  <si>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</si>
  <si>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</si>
  <si>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</si>
  <si>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</si>
  <si>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</si>
  <si>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</si>
  <si>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</si>
  <si>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</si>
  <si>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</si>
  <si>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</si>
  <si>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</si>
  <si>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</si>
  <si>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</si>
  <si>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</si>
  <si>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</si>
  <si>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</si>
  <si>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</si>
  <si>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</si>
  <si>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</si>
  <si>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</si>
  <si>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</si>
  <si>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</si>
  <si>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</si>
  <si>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</si>
  <si>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</si>
  <si>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</si>
  <si>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</si>
  <si>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</si>
  <si>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</si>
  <si>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</si>
  <si>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</si>
  <si>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</si>
  <si>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</si>
  <si>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</si>
  <si>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</si>
  <si>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</si>
  <si>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</si>
  <si>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</si>
  <si>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</si>
  <si>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</si>
  <si>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</si>
  <si>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</si>
  <si>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</si>
  <si>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</si>
  <si>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</si>
  <si>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</si>
  <si>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</si>
  <si>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</si>
  <si>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</si>
  <si>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</si>
  <si>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</si>
  <si>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</si>
  <si>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</si>
  <si>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</si>
  <si>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</si>
  <si>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</si>
  <si>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</si>
  <si>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</si>
  <si>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</si>
  <si>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</si>
  <si>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</si>
  <si>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</si>
  <si>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</si>
  <si>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</si>
  <si>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</si>
  <si>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</si>
  <si>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</si>
  <si>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</si>
  <si>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</si>
  <si>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</si>
  <si>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</si>
  <si>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</si>
  <si>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</si>
  <si>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</si>
  <si>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</si>
  <si>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</si>
  <si>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</si>
  <si>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</si>
  <si>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</si>
  <si>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</si>
  <si>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</si>
  <si>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</si>
  <si>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</si>
  <si>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</si>
  <si>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</si>
  <si>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</si>
  <si>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</si>
  <si>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</si>
  <si>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</si>
  <si>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</si>
  <si>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</si>
  <si>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</si>
  <si>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</si>
  <si>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</si>
  <si>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</si>
  <si>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</si>
  <si>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</si>
  <si>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</si>
  <si>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</si>
  <si>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</si>
  <si>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</si>
  <si>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</si>
  <si>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</si>
  <si>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</si>
  <si>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</si>
  <si>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</si>
  <si>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</si>
  <si>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</si>
  <si>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</si>
  <si>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</si>
  <si>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</si>
  <si>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</si>
  <si>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</si>
  <si>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</si>
  <si>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</si>
  <si>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</si>
  <si>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</si>
  <si>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</si>
  <si>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</si>
  <si>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</si>
  <si>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</si>
  <si>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</si>
  <si>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</si>
  <si>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</si>
  <si>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</si>
  <si>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</si>
  <si>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</si>
  <si>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</si>
  <si>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</si>
  <si>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</si>
  <si>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</si>
  <si>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</si>
  <si>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</si>
  <si>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</si>
  <si>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</si>
  <si>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</si>
  <si>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</si>
  <si>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</si>
  <si>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</si>
  <si>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</si>
  <si>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</si>
  <si>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</si>
  <si>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</si>
  <si>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</si>
  <si>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</si>
  <si>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</si>
  <si>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</si>
  <si>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</si>
  <si>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</si>
  <si>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</si>
  <si>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</si>
  <si>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</si>
  <si>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</si>
  <si>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</si>
  <si>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</si>
  <si>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</si>
  <si>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</si>
  <si>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</si>
  <si>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</si>
  <si>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</si>
  <si>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</si>
  <si>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</si>
  <si>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</si>
  <si>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</si>
  <si>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</si>
  <si>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</si>
  <si>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</si>
  <si>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</si>
  <si>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</si>
  <si>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</si>
  <si>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</si>
  <si>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</si>
  <si>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</si>
  <si>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</si>
  <si>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</si>
  <si>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</si>
  <si>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</si>
  <si>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</si>
  <si>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</si>
  <si>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</si>
  <si>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</si>
  <si>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</si>
  <si>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</si>
  <si>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</si>
  <si>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</si>
  <si>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</si>
  <si>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</si>
  <si>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</si>
  <si>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</si>
  <si>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</si>
  <si>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</si>
  <si>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</si>
  <si>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</si>
  <si>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</si>
  <si>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</si>
  <si>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</si>
  <si>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</si>
  <si>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</si>
  <si>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</si>
  <si>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</si>
  <si>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</si>
  <si>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</si>
  <si>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</si>
  <si>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</si>
  <si>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</si>
  <si>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</si>
  <si>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</si>
  <si>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</si>
  <si>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</si>
  <si>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</si>
  <si>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</si>
  <si>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</si>
  <si>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</si>
  <si>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</si>
  <si>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</si>
  <si>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</si>
  <si>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</si>
  <si>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</si>
  <si>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</si>
  <si>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</si>
  <si>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</si>
  <si>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</si>
  <si>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</si>
  <si>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</si>
  <si>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</si>
  <si>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</si>
  <si>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</si>
  <si>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</si>
  <si>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</si>
  <si>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</si>
  <si>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</si>
  <si>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</si>
  <si>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</si>
  <si>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</si>
  <si>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</si>
  <si>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</si>
  <si>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</si>
  <si>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</si>
  <si>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</si>
  <si>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</si>
  <si>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</si>
  <si>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</si>
  <si>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</si>
  <si>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</si>
  <si>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</si>
  <si>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</si>
  <si>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</si>
  <si>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</si>
  <si>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</si>
  <si>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</si>
  <si>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</si>
  <si>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</si>
  <si>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</si>
  <si>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</si>
  <si>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</si>
  <si>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</si>
  <si>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</si>
  <si>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</si>
  <si>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</si>
  <si>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</si>
  <si>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</si>
  <si>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</si>
  <si>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</si>
  <si>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</si>
  <si>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</si>
  <si>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</si>
  <si>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</si>
  <si>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</si>
  <si>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</si>
  <si>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</si>
  <si>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</si>
  <si>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</si>
  <si>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</si>
  <si>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</si>
  <si>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</si>
  <si>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</si>
  <si>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</si>
  <si>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</si>
  <si>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</si>
  <si>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</si>
  <si>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</si>
  <si>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</si>
  <si>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</si>
  <si>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</si>
  <si>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</si>
  <si>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</si>
  <si>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</si>
  <si>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</si>
  <si>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</si>
  <si>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</si>
  <si>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</si>
  <si>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</si>
  <si>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</si>
  <si>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</si>
  <si>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</si>
  <si>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</si>
  <si>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</si>
  <si>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</si>
  <si>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</si>
  <si>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</si>
  <si>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</si>
  <si>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</si>
  <si>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</si>
  <si>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</si>
  <si>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</si>
  <si>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</si>
  <si>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</si>
  <si>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</si>
  <si>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</si>
  <si>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</si>
  <si>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</si>
  <si>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</si>
  <si>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</si>
  <si>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</si>
  <si>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</si>
  <si>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</si>
  <si>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</si>
  <si>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</si>
  <si>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</si>
  <si>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</si>
  <si>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</si>
  <si>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</si>
  <si>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</si>
  <si>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</si>
  <si>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</si>
  <si>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</si>
  <si>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</si>
  <si>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</si>
  <si>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</si>
  <si>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</si>
  <si>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</si>
  <si>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</si>
  <si>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</si>
  <si>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</si>
  <si>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</si>
  <si>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</si>
  <si>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</si>
  <si>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</si>
  <si>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</si>
  <si>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</si>
  <si>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</si>
  <si>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</si>
  <si>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</si>
  <si>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</si>
  <si>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</si>
  <si>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</si>
  <si>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</si>
  <si>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</si>
  <si>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</si>
  <si>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</si>
  <si>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</si>
  <si>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</si>
  <si>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</si>
  <si>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</si>
  <si>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</si>
  <si>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</si>
  <si>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</si>
  <si>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</si>
  <si>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</si>
  <si>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</si>
  <si>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</si>
  <si>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</si>
  <si>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</si>
  <si>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</si>
  <si>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</si>
  <si>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</si>
  <si>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</si>
  <si>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</si>
  <si>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</si>
  <si>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</si>
  <si>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</si>
  <si>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</si>
  <si>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</si>
  <si>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</si>
  <si>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</si>
  <si>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</si>
  <si>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</si>
  <si>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</si>
  <si>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</si>
  <si>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</si>
  <si>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</si>
  <si>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</si>
  <si>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</si>
  <si>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</si>
  <si>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</si>
  <si>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</si>
  <si>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</si>
  <si>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</si>
  <si>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</si>
  <si>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</si>
  <si>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</si>
  <si>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</si>
  <si>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</si>
  <si>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</si>
  <si>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</si>
  <si>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</si>
  <si>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</si>
  <si>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</si>
  <si>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</si>
  <si>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</si>
  <si>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</si>
  <si>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</si>
  <si>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</si>
  <si>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</si>
  <si>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</si>
  <si>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</si>
  <si>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</si>
  <si>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</si>
  <si>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</si>
  <si>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</si>
  <si>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</si>
  <si>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</si>
  <si>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</si>
  <si>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</si>
  <si>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</si>
  <si>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</si>
  <si>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</si>
  <si>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</si>
  <si>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</si>
  <si>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</si>
  <si>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</si>
  <si>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</si>
  <si>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</si>
  <si>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</si>
  <si>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</si>
  <si>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</si>
  <si>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</si>
  <si>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</si>
  <si>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</si>
  <si>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</si>
  <si>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</si>
  <si>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</si>
  <si>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</si>
  <si>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</si>
  <si>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</si>
  <si>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</si>
  <si>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</si>
  <si>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</si>
  <si>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</si>
  <si>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</si>
  <si>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</si>
  <si>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</si>
  <si>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</si>
  <si>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</si>
  <si>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</si>
  <si>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</si>
  <si>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</si>
  <si>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</si>
  <si>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</si>
  <si>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</si>
  <si>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</si>
  <si>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</si>
  <si>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</si>
  <si>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</si>
  <si>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</si>
  <si>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</si>
  <si>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</si>
  <si>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</si>
  <si>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</si>
  <si>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</si>
  <si>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</si>
  <si>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</si>
  <si>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</si>
  <si>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</si>
  <si>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</si>
  <si>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</si>
  <si>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</si>
  <si>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</si>
  <si>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</si>
  <si>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</si>
  <si>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</si>
  <si>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</si>
  <si>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</si>
  <si>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</si>
  <si>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</si>
  <si>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</si>
  <si>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</si>
  <si>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</si>
  <si>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</si>
  <si>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</si>
  <si>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</si>
  <si>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</si>
  <si>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</si>
  <si>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</si>
  <si>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</si>
  <si>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</si>
  <si>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</si>
  <si>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</si>
  <si>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</si>
  <si>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</si>
  <si>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</si>
  <si>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</si>
  <si>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</si>
  <si>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</si>
  <si>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</si>
  <si>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</si>
  <si>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</si>
  <si>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</si>
  <si>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</si>
  <si>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</si>
  <si>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</si>
  <si>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</si>
  <si>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</si>
  <si>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</si>
  <si>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</si>
  <si>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</si>
  <si>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</si>
  <si>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</si>
  <si>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</si>
  <si>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</si>
  <si>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</si>
  <si>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</si>
  <si>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</si>
  <si>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</si>
  <si>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</si>
  <si>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</si>
  <si>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</si>
  <si>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</si>
  <si>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</si>
  <si>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</si>
  <si>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</si>
  <si>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</si>
  <si>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</si>
  <si>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</si>
  <si>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</si>
  <si>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</si>
  <si>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</si>
  <si>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</si>
  <si>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</si>
  <si>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</si>
  <si>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</si>
  <si>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</si>
  <si>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</si>
  <si>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</si>
  <si>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</si>
  <si>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</si>
  <si>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</si>
  <si>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</si>
  <si>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</si>
  <si>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</si>
  <si>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</si>
  <si>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</si>
  <si>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</si>
  <si>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</si>
  <si>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</si>
  <si>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</si>
  <si>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</si>
  <si>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</si>
  <si>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</si>
  <si>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</si>
  <si>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</si>
  <si>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</si>
  <si>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</si>
  <si>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</si>
  <si>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</si>
  <si>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</si>
  <si>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</si>
  <si>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</si>
  <si>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</si>
  <si>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</si>
  <si>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</si>
  <si>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</si>
  <si>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</si>
  <si>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</si>
  <si>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</si>
  <si>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</si>
  <si>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</si>
  <si>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</si>
  <si>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</si>
  <si>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</si>
  <si>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</si>
  <si>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</si>
  <si>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</si>
  <si>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</si>
  <si>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</si>
  <si>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</si>
  <si>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</si>
  <si>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</si>
  <si>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</si>
  <si>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</si>
  <si>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</si>
  <si>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</si>
  <si>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</si>
  <si>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</si>
  <si>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</si>
  <si>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</si>
  <si>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</si>
  <si>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</si>
  <si>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</si>
  <si>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</si>
  <si>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</si>
  <si>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</si>
  <si>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</si>
  <si>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</si>
  <si>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</si>
  <si>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</si>
  <si>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</si>
  <si>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</si>
  <si>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</si>
  <si>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</si>
  <si>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</si>
  <si>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</si>
  <si>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</si>
  <si>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</si>
  <si>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</si>
  <si>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</si>
  <si>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</si>
  <si>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</si>
  <si>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</si>
  <si>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</si>
  <si>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</si>
  <si>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</si>
  <si>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</si>
  <si>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</si>
  <si>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</si>
  <si>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</si>
  <si>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</si>
  <si>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</si>
  <si>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</si>
  <si>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</si>
  <si>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</si>
  <si>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</si>
  <si>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</si>
  <si>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</si>
  <si>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</si>
  <si>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</si>
  <si>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</si>
  <si>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</si>
  <si>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</si>
  <si>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</si>
  <si>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</si>
  <si>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</si>
  <si>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</si>
  <si>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</si>
  <si>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</si>
  <si>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</si>
  <si>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</si>
  <si>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</si>
  <si>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</si>
  <si>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</si>
  <si>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</si>
  <si>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</si>
  <si>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</si>
  <si>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</si>
  <si>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</si>
  <si>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</si>
  <si>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</si>
  <si>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</si>
  <si>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</si>
  <si>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</si>
  <si>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</si>
  <si>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</si>
  <si>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</si>
  <si>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</si>
  <si>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</si>
  <si>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</si>
  <si>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</si>
  <si>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</si>
  <si>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</si>
  <si>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</si>
  <si>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</si>
  <si>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</si>
  <si>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</si>
  <si>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</si>
  <si>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</si>
  <si>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</si>
  <si>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</si>
  <si>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</si>
  <si>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</si>
  <si>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</si>
  <si>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</si>
  <si>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</si>
  <si>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</si>
  <si>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</si>
  <si>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</si>
  <si>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</si>
  <si>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</si>
  <si>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</si>
  <si>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</si>
  <si>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</si>
  <si>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</si>
  <si>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</si>
  <si>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</si>
  <si>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</si>
  <si>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</si>
  <si>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</si>
  <si>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</si>
  <si>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</si>
  <si>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</si>
  <si>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</si>
  <si>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</si>
  <si>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</si>
  <si>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</si>
  <si>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</si>
  <si>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</si>
  <si>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</si>
  <si>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</si>
  <si>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</si>
  <si>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</si>
  <si>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</si>
  <si>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</si>
  <si>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</si>
  <si>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</si>
  <si>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</si>
  <si>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</si>
  <si>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</si>
  <si>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</si>
  <si>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</si>
  <si>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</si>
  <si>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</si>
  <si>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</si>
  <si>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</si>
  <si>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</si>
  <si>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</si>
  <si>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</si>
  <si>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</si>
  <si>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</si>
  <si>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</si>
  <si>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</si>
  <si>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</si>
  <si>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</si>
  <si>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</si>
  <si>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</si>
  <si>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</si>
  <si>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</si>
  <si>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</si>
  <si>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</si>
  <si>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</si>
  <si>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</si>
  <si>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</si>
  <si>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</si>
  <si>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</si>
  <si>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</si>
  <si>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</si>
  <si>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</si>
  <si>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</si>
  <si>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</si>
  <si>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</si>
  <si>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</si>
  <si>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</si>
  <si>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</si>
  <si>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</si>
  <si>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</si>
  <si>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</si>
  <si>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</si>
  <si>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</si>
  <si>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</si>
  <si>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</si>
  <si>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</si>
  <si>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</si>
  <si>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</si>
  <si>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</si>
  <si>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</si>
  <si>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</si>
  <si>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</si>
  <si>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</si>
  <si>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</si>
  <si>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</si>
  <si>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</si>
  <si>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</si>
  <si>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</si>
  <si>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</si>
  <si>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</si>
  <si>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</si>
  <si>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</si>
  <si>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</si>
  <si>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</si>
  <si>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</si>
  <si>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</si>
  <si>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</si>
  <si>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</si>
  <si>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</si>
  <si>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</si>
  <si>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</si>
  <si>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</si>
  <si>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</si>
  <si>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</si>
  <si>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</si>
  <si>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</si>
  <si>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</si>
  <si>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</si>
  <si>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</si>
  <si>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</si>
  <si>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</si>
  <si>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</si>
  <si>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</si>
  <si>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</si>
  <si>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</si>
  <si>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</si>
  <si>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</si>
  <si>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</si>
  <si>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</si>
  <si>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</si>
  <si>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</si>
  <si>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</si>
  <si>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</si>
  <si>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</si>
  <si>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</si>
  <si>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</si>
  <si>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</si>
  <si>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</si>
  <si>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</si>
  <si>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</si>
  <si>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</si>
  <si>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</si>
  <si>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</si>
  <si>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</si>
  <si>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</si>
  <si>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</si>
  <si>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</si>
  <si>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</si>
  <si>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</si>
  <si>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</si>
  <si>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</si>
  <si>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</si>
  <si>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</si>
  <si>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</si>
  <si>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</si>
  <si>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</si>
  <si>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</si>
  <si>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</si>
  <si>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</si>
  <si>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</si>
  <si>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</si>
  <si>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</si>
  <si>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</si>
  <si>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</si>
  <si>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</si>
  <si>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</si>
  <si>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</si>
  <si>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</si>
  <si>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</si>
  <si>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</si>
  <si>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</si>
  <si>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</si>
  <si>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</si>
  <si>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</si>
  <si>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</si>
  <si>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</si>
  <si>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</si>
  <si>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</si>
  <si>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</si>
  <si>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</si>
  <si>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</si>
  <si>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</si>
  <si>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</si>
  <si>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</si>
  <si>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</si>
  <si>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</si>
  <si>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</si>
  <si>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</si>
  <si>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</si>
  <si>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</si>
  <si>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</si>
  <si>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</si>
  <si>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</si>
  <si>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</si>
  <si>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</si>
  <si>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</si>
  <si>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</si>
  <si>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</si>
  <si>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</si>
  <si>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</si>
  <si>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</si>
  <si>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</si>
  <si>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</si>
  <si>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</si>
  <si>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</si>
  <si>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</si>
  <si>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</si>
  <si>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</si>
  <si>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</si>
  <si>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</si>
  <si>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</si>
  <si>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</si>
  <si>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</si>
  <si>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</si>
  <si>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</si>
  <si>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</si>
  <si>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</si>
  <si>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</si>
  <si>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</si>
  <si>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</si>
  <si>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</si>
  <si>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</si>
  <si>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</si>
  <si>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</si>
  <si>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</si>
  <si>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</si>
  <si>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</si>
  <si>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</si>
  <si>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</si>
  <si>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</si>
  <si>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</si>
  <si>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</si>
  <si>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</si>
  <si>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</si>
  <si>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</si>
  <si>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</si>
  <si>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</si>
  <si>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</si>
  <si>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</si>
  <si>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</si>
  <si>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</si>
  <si>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</si>
  <si>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</si>
  <si>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</si>
  <si>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</si>
  <si>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</si>
  <si>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</si>
  <si>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</si>
  <si>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</si>
  <si>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</si>
  <si>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</si>
  <si>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</si>
  <si>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</si>
  <si>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</si>
  <si>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</si>
  <si>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</si>
  <si>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</si>
  <si>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</si>
  <si>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</si>
  <si>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</si>
  <si>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</si>
  <si>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</si>
  <si>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</si>
  <si>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</si>
  <si>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</si>
  <si>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</si>
  <si>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</si>
  <si>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</si>
  <si>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</si>
  <si>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</si>
  <si>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</si>
  <si>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</si>
  <si>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</si>
  <si>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</si>
  <si>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</si>
  <si>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</si>
  <si>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</si>
  <si>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</si>
  <si>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</si>
  <si>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</si>
  <si>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</si>
  <si>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</si>
  <si>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</si>
  <si>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</si>
  <si>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</si>
  <si>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</si>
  <si>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</si>
  <si>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</si>
  <si>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</si>
  <si>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</si>
  <si>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</si>
  <si>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</si>
  <si>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</si>
  <si>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</si>
  <si>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</si>
  <si>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</si>
  <si>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</si>
  <si>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</si>
  <si>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</si>
  <si>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</si>
  <si>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</si>
  <si>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</si>
  <si>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</si>
  <si>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</si>
  <si>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</si>
  <si>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</si>
  <si>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</si>
  <si>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</si>
  <si>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</si>
  <si>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</si>
  <si>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</si>
  <si>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</si>
  <si>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</si>
  <si>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</si>
  <si>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</si>
  <si>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</si>
  <si>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</si>
  <si>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</si>
  <si>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</si>
  <si>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</si>
  <si>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</si>
  <si>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</si>
  <si>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</si>
  <si>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</si>
  <si>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</si>
  <si>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</si>
  <si>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</si>
  <si>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</si>
  <si>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</si>
  <si>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</si>
  <si>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</si>
  <si>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</si>
  <si>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</si>
  <si>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</si>
  <si>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</si>
  <si>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</si>
  <si>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</si>
  <si>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</si>
  <si>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</si>
  <si>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</si>
  <si>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</si>
  <si>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</si>
  <si>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</si>
  <si>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</si>
  <si>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</si>
  <si>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</si>
  <si>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</si>
  <si>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</si>
  <si>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</si>
  <si>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</si>
  <si>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</si>
  <si>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</si>
  <si>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</si>
  <si>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</si>
  <si>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</si>
  <si>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</si>
  <si>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</si>
  <si>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</si>
  <si>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</si>
  <si>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</si>
  <si>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</si>
  <si>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</si>
  <si>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</si>
  <si>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</si>
  <si>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</si>
  <si>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</si>
  <si>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</si>
  <si>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</si>
  <si>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</si>
  <si>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</si>
  <si>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</si>
  <si>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</si>
  <si>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</si>
  <si>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</si>
  <si>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</si>
  <si>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</si>
  <si>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</si>
  <si>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</si>
  <si>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</si>
  <si>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</si>
  <si>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</si>
  <si>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</si>
  <si>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</si>
  <si>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</si>
  <si>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</si>
  <si>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</si>
  <si>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</si>
  <si>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</si>
  <si>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</si>
  <si>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</si>
  <si>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</si>
  <si>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</si>
  <si>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</si>
  <si>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</si>
  <si>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</si>
  <si>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</si>
  <si>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</si>
  <si>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</si>
  <si>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</si>
  <si>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</si>
  <si>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</si>
  <si>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</si>
  <si>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</si>
  <si>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</si>
  <si>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</si>
  <si>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</si>
  <si>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</si>
  <si>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</si>
  <si>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</si>
  <si>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</si>
  <si>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</si>
  <si>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</si>
  <si>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</si>
  <si>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</si>
  <si>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</si>
  <si>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</si>
  <si>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</si>
  <si>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</si>
  <si>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</si>
  <si>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</si>
  <si>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</si>
  <si>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</si>
  <si>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</si>
  <si>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</si>
  <si>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</si>
  <si>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</si>
  <si>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</si>
  <si>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</si>
  <si>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</si>
  <si>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</si>
  <si>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</si>
  <si>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</si>
  <si>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</si>
  <si>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</si>
  <si>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</si>
  <si>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</si>
  <si>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</si>
  <si>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</si>
  <si>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</si>
  <si>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</si>
  <si>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</si>
  <si>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</si>
  <si>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</si>
  <si>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</si>
  <si>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</si>
  <si>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</si>
  <si>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</si>
  <si>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</si>
  <si>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</si>
  <si>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</si>
  <si>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</si>
  <si>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</si>
  <si>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</si>
  <si>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</si>
  <si>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</si>
  <si>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</si>
  <si>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</si>
  <si>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</si>
  <si>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</si>
  <si>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</si>
  <si>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</si>
  <si>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</si>
  <si>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</si>
  <si>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</si>
  <si>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</si>
  <si>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</si>
  <si>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</si>
  <si>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</si>
  <si>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</si>
  <si>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</si>
  <si>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</si>
  <si>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</si>
  <si>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</si>
  <si>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</si>
  <si>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</si>
  <si>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</si>
  <si>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</si>
  <si>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</si>
  <si>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</si>
  <si>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</si>
  <si>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</si>
  <si>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</si>
  <si>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</si>
  <si>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</si>
  <si>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</si>
  <si>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</si>
  <si>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</si>
  <si>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</si>
  <si>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</si>
  <si>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</si>
  <si>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</si>
  <si>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</si>
  <si>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</si>
  <si>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</si>
  <si>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</si>
  <si>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</si>
  <si>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</si>
  <si>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</si>
  <si>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</si>
  <si>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</si>
  <si>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</si>
  <si>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</si>
  <si>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</si>
  <si>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</si>
  <si>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</si>
  <si>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</si>
  <si>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</si>
  <si>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</si>
  <si>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</si>
  <si>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</si>
  <si>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</si>
  <si>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</si>
  <si>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</si>
  <si>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</si>
  <si>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</si>
  <si>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</si>
  <si>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</si>
  <si>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</si>
  <si>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</si>
  <si>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</si>
  <si>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</si>
  <si>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</si>
  <si>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</si>
  <si>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</si>
  <si>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</si>
  <si>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</si>
  <si>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</si>
  <si>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</si>
  <si>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</si>
  <si>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</si>
  <si>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</si>
  <si>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</si>
  <si>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</si>
  <si>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</si>
  <si>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</si>
  <si>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</si>
  <si>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</si>
  <si>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</si>
  <si>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</si>
  <si>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</si>
  <si>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</si>
  <si>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</si>
  <si>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</si>
  <si>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</si>
  <si>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</si>
  <si>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</si>
  <si>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</si>
  <si>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</si>
  <si>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</si>
  <si>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</si>
  <si>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</si>
  <si>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</si>
  <si>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</si>
  <si>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</si>
  <si>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</si>
  <si>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</si>
  <si>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</si>
  <si>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</si>
  <si>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</si>
  <si>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</si>
  <si>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</si>
  <si>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</si>
  <si>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</si>
  <si>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</si>
  <si>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</si>
  <si>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</si>
  <si>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</si>
  <si>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</si>
  <si>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</si>
  <si>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</si>
  <si>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</si>
  <si>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</si>
  <si>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</si>
  <si>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</si>
  <si>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</si>
  <si>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</si>
  <si>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</si>
  <si>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</si>
  <si>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</si>
  <si>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</si>
  <si>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</si>
  <si>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</si>
  <si>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</si>
  <si>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</si>
  <si>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</si>
  <si>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</si>
  <si>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</si>
  <si>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</si>
  <si>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</si>
  <si>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</si>
  <si>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</si>
  <si>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</si>
  <si>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</si>
  <si>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</si>
  <si>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</si>
  <si>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</si>
  <si>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</si>
  <si>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</si>
  <si>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</si>
  <si>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</si>
  <si>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</si>
  <si>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</si>
  <si>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</si>
  <si>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</si>
  <si>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</si>
  <si>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</si>
  <si>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</si>
  <si>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</si>
  <si>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</si>
  <si>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</si>
  <si>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</si>
  <si>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</si>
  <si>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</si>
  <si>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</si>
  <si>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</si>
  <si>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</si>
  <si>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</si>
  <si>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</si>
  <si>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</si>
  <si>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</si>
  <si>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</si>
  <si>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</si>
  <si>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</si>
  <si>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</si>
  <si>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</si>
  <si>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</si>
  <si>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</si>
  <si>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</si>
  <si>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</si>
  <si>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</si>
  <si>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</si>
  <si>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</si>
  <si>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</si>
  <si>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</si>
  <si>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</si>
  <si>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</si>
  <si>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</si>
  <si>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</si>
  <si>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</si>
  <si>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</si>
  <si>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</si>
  <si>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</si>
  <si>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</si>
  <si>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</si>
  <si>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</si>
  <si>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</si>
  <si>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</si>
  <si>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</si>
  <si>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</si>
  <si>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</si>
  <si>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</si>
  <si>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</si>
  <si>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</si>
  <si>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</si>
  <si>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</si>
  <si>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</si>
  <si>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</si>
  <si>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</si>
  <si>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</si>
  <si>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</si>
  <si>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</si>
  <si>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</si>
  <si>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</si>
  <si>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</si>
  <si>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</si>
  <si>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</si>
  <si>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</si>
  <si>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</si>
  <si>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</si>
  <si>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</si>
  <si>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</si>
  <si>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</si>
  <si>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</si>
  <si>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</si>
  <si>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</si>
  <si>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</si>
  <si>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</si>
  <si>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</si>
  <si>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</si>
  <si>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</si>
  <si>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</si>
  <si>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</si>
  <si>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</si>
  <si>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</si>
  <si>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</si>
  <si>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</si>
  <si>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</si>
  <si>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</si>
  <si>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</si>
  <si>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</si>
  <si>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</si>
  <si>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</si>
  <si>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</si>
  <si>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</si>
  <si>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</si>
  <si>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</si>
  <si>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</si>
  <si>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</si>
  <si>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</si>
  <si>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</si>
  <si>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</si>
  <si>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</si>
  <si>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</si>
  <si>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</si>
  <si>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</si>
  <si>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</si>
  <si>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</si>
  <si>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</si>
  <si>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</si>
  <si>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</si>
  <si>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</si>
  <si>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</si>
  <si>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</si>
  <si>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</si>
  <si>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</si>
  <si>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</si>
  <si>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</si>
  <si>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</si>
  <si>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</si>
  <si>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</si>
  <si>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</si>
  <si>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</si>
  <si>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</si>
  <si>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</si>
  <si>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</si>
  <si>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</si>
  <si>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</si>
  <si>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</si>
  <si>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</si>
  <si>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</si>
  <si>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</si>
  <si>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</si>
  <si>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</si>
  <si>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</si>
  <si>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</si>
  <si>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</si>
  <si>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</si>
  <si>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</si>
  <si>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</si>
  <si>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</si>
  <si>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</si>
  <si>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</si>
  <si>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</si>
  <si>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</si>
  <si>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</si>
  <si>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</si>
  <si>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</si>
  <si>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</si>
  <si>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</si>
  <si>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</si>
  <si>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</si>
  <si>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</si>
  <si>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</si>
  <si>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</si>
  <si>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</si>
  <si>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</si>
  <si>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</si>
  <si>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</si>
  <si>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</si>
  <si>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</si>
  <si>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</si>
  <si>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</si>
  <si>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</si>
  <si>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</si>
  <si>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</si>
  <si>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</si>
  <si>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</si>
  <si>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</si>
  <si>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</si>
  <si>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</si>
  <si>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</si>
  <si>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</si>
  <si>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</si>
  <si>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</si>
  <si>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</si>
  <si>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</si>
  <si>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</si>
  <si>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</si>
  <si>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</si>
  <si>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</si>
  <si>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</si>
  <si>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</si>
  <si>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</si>
  <si>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</si>
  <si>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</si>
  <si>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</si>
  <si>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</si>
  <si>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</si>
  <si>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</si>
  <si>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</si>
  <si>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</si>
  <si>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</si>
  <si>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</si>
  <si>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</si>
  <si>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</si>
  <si>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</si>
  <si>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</si>
  <si>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</si>
  <si>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</si>
  <si>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</si>
  <si>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</si>
  <si>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</si>
  <si>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</si>
  <si>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</si>
  <si>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</si>
  <si>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</si>
  <si>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</si>
  <si>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</si>
  <si>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</si>
  <si>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</si>
  <si>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</si>
  <si>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</si>
  <si>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</si>
  <si>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</si>
  <si>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</si>
  <si>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</si>
  <si>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</si>
  <si>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</si>
  <si>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</si>
  <si>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</si>
  <si>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</si>
  <si>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</si>
  <si>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</si>
  <si>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</si>
  <si>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</si>
  <si>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</si>
  <si>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</si>
  <si>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</si>
  <si>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</si>
  <si>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</si>
  <si>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</si>
  <si>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</si>
  <si>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</si>
  <si>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</si>
  <si>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</si>
  <si>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</si>
  <si>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</si>
  <si>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</si>
  <si>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</si>
  <si>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</si>
  <si>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</si>
  <si>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</si>
  <si>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</si>
  <si>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</si>
  <si>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</si>
  <si>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</si>
  <si>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</si>
  <si>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</si>
  <si>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</si>
  <si>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</si>
  <si>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</si>
  <si>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</si>
  <si>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</si>
  <si>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</si>
  <si>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</si>
  <si>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</si>
  <si>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</si>
  <si>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</si>
  <si>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</si>
  <si>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</si>
  <si>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</si>
  <si>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</si>
  <si>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</si>
  <si>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</si>
  <si>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</si>
  <si>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</si>
  <si>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</si>
  <si>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</si>
  <si>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</si>
  <si>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</si>
  <si>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</si>
  <si>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</si>
  <si>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</si>
  <si>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</si>
  <si>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</si>
  <si>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</si>
  <si>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</si>
  <si>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</si>
  <si>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</si>
  <si>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</si>
  <si>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</si>
  <si>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</si>
  <si>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</si>
  <si>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</si>
  <si>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</si>
  <si>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</si>
  <si>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</si>
  <si>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</si>
  <si>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</si>
  <si>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</si>
  <si>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</si>
  <si>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</si>
  <si>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</si>
  <si>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</si>
  <si>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</si>
  <si>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</si>
  <si>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</si>
  <si>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</si>
  <si>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</si>
  <si>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</si>
  <si>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</si>
  <si>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</si>
  <si>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</si>
  <si>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</si>
  <si>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</si>
  <si>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</si>
  <si>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</si>
  <si>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</si>
  <si>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</si>
  <si>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</si>
  <si>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</si>
  <si>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</si>
  <si>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</si>
  <si>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</si>
  <si>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</si>
  <si>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</si>
  <si>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</si>
  <si>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</si>
  <si>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</si>
  <si>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</si>
  <si>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</si>
  <si>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</si>
  <si>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</si>
  <si>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</si>
  <si>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</si>
  <si>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</si>
  <si>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</si>
  <si>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</si>
  <si>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</si>
  <si>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</si>
  <si>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</si>
  <si>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</si>
  <si>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</si>
  <si>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</si>
  <si>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</si>
  <si>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</si>
  <si>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</si>
  <si>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</si>
  <si>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</si>
  <si>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</si>
  <si>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</si>
  <si>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</si>
  <si>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</si>
  <si>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</si>
  <si>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</si>
  <si>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</si>
  <si>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</si>
  <si>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</si>
  <si>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</si>
  <si>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</si>
  <si>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</si>
  <si>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</si>
  <si>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</si>
  <si>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</si>
  <si>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</si>
  <si>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</si>
  <si>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</si>
  <si>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</si>
  <si>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</si>
  <si>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</si>
  <si>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</si>
  <si>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</si>
  <si>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</si>
  <si>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</si>
  <si>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</si>
  <si>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</si>
  <si>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</si>
  <si>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</si>
  <si>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</si>
  <si>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</si>
  <si>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</si>
  <si>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</si>
  <si>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</si>
  <si>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</si>
  <si>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</si>
  <si>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</si>
  <si>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</si>
  <si>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</si>
  <si>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</si>
  <si>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</si>
  <si>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</si>
  <si>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</si>
  <si>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</si>
  <si>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</si>
  <si>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</si>
  <si>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</si>
  <si>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</si>
  <si>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</si>
  <si>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</si>
  <si>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</si>
  <si>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</si>
  <si>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</si>
  <si>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</si>
  <si>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</si>
  <si>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</si>
  <si>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</si>
  <si>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</si>
  <si>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</si>
  <si>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</si>
  <si>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</si>
  <si>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</si>
  <si>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</si>
  <si>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</si>
  <si>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</si>
  <si>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</si>
  <si>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</si>
  <si>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</si>
  <si>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</si>
  <si>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</si>
  <si>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</si>
  <si>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</si>
  <si>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</si>
  <si>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</si>
  <si>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</si>
  <si>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</si>
  <si>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</si>
  <si>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</si>
  <si>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</si>
  <si>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</si>
  <si>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</si>
  <si>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</si>
  <si>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</si>
  <si>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</si>
  <si>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</si>
  <si>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</si>
  <si>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</si>
  <si>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</si>
  <si>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</si>
  <si>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</si>
  <si>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</si>
  <si>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</si>
  <si>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</si>
  <si>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</si>
  <si>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</si>
  <si>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</si>
  <si>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</si>
  <si>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</si>
  <si>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</si>
  <si>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</si>
  <si>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</si>
  <si>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</si>
  <si>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</si>
  <si>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</si>
  <si>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</si>
  <si>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</si>
  <si>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</si>
  <si>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</si>
  <si>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</si>
  <si>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</si>
  <si>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</si>
  <si>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</si>
  <si>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</si>
  <si>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</si>
  <si>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</si>
  <si>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</si>
  <si>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</si>
  <si>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</si>
  <si>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</si>
  <si>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</si>
  <si>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</si>
  <si>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</si>
  <si>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</si>
  <si>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</si>
  <si>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</si>
  <si>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</si>
  <si>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</si>
  <si>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</si>
  <si>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</si>
  <si>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</si>
  <si>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</si>
  <si>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</si>
  <si>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</si>
  <si>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</si>
  <si>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</si>
  <si>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</si>
  <si>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</si>
  <si>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</si>
  <si>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</si>
  <si>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</si>
  <si>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</si>
  <si>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</si>
  <si>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</si>
  <si>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</si>
  <si>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</si>
  <si>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</si>
  <si>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</si>
  <si>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</si>
  <si>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</si>
  <si>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</si>
  <si>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</si>
  <si>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</si>
  <si>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</si>
  <si>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</si>
  <si>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</si>
  <si>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</si>
  <si>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</si>
  <si>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</si>
  <si>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</si>
  <si>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</si>
  <si>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</si>
  <si>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</si>
  <si>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</si>
  <si>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</si>
  <si>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</si>
  <si>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</si>
  <si>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</si>
  <si>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</si>
  <si>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</si>
  <si>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</si>
  <si>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</si>
  <si>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</si>
  <si>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</si>
  <si>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</si>
  <si>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</si>
  <si>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</si>
  <si>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</si>
  <si>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</si>
  <si>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</si>
  <si>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</si>
  <si>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</si>
  <si>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</si>
  <si>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</si>
  <si>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</si>
  <si>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</si>
  <si>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</si>
  <si>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</si>
  <si>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</si>
  <si>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</si>
  <si>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</si>
  <si>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</si>
  <si>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</si>
  <si>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</si>
  <si>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</si>
  <si>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</si>
  <si>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</si>
  <si>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</si>
  <si>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</si>
  <si>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</si>
  <si>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</si>
  <si>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</si>
  <si>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</si>
  <si>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</si>
  <si>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</si>
  <si>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</si>
  <si>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</si>
  <si>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</si>
  <si>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</si>
  <si>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</si>
  <si>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</si>
  <si>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</si>
  <si>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</si>
  <si>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</si>
  <si>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</si>
  <si>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</si>
  <si>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</si>
  <si>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</si>
  <si>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</si>
  <si>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</si>
  <si>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</si>
  <si>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</si>
  <si>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</si>
  <si>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</si>
  <si>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</si>
  <si>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</si>
  <si>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</si>
  <si>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</si>
  <si>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</si>
  <si>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</si>
  <si>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</si>
  <si>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</si>
  <si>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</si>
  <si>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</si>
  <si>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</si>
  <si>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</si>
  <si>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</si>
  <si>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</si>
  <si>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</si>
  <si>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</si>
  <si>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</si>
  <si>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</si>
  <si>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</si>
  <si>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</si>
  <si>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</si>
  <si>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</si>
  <si>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</si>
  <si>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</si>
  <si>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</si>
  <si>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</si>
  <si>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</si>
  <si>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</si>
  <si>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</si>
  <si>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</si>
  <si>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</si>
  <si>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</si>
  <si>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</si>
  <si>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</si>
  <si>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</si>
  <si>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</si>
  <si>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</si>
  <si>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</si>
  <si>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</si>
  <si>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</si>
  <si>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</si>
  <si>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</si>
  <si>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</si>
  <si>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</si>
  <si>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</si>
  <si>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</si>
  <si>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</si>
  <si>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</si>
  <si>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</si>
  <si>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</si>
  <si>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</si>
  <si>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</si>
  <si>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</si>
  <si>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</si>
  <si>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</si>
  <si>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</si>
  <si>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</si>
  <si>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</si>
  <si>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</si>
  <si>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</si>
  <si>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</si>
  <si>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</si>
  <si>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</si>
  <si>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</si>
  <si>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</si>
  <si>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</si>
  <si>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</si>
  <si>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</si>
  <si>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</si>
  <si>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</si>
  <si>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</si>
  <si>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</si>
  <si>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</si>
  <si>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</si>
  <si>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</si>
  <si>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</si>
  <si>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</si>
  <si>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</si>
  <si>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</si>
  <si>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</si>
  <si>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</si>
  <si>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</si>
  <si>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</si>
  <si>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</si>
  <si>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</si>
  <si>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</si>
  <si>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</si>
  <si>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</si>
  <si>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</si>
  <si>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</si>
  <si>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</si>
  <si>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</si>
  <si>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</si>
  <si>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</si>
  <si>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</si>
  <si>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</si>
  <si>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</si>
  <si>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</si>
  <si>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</si>
  <si>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</si>
  <si>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</si>
  <si>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</si>
  <si>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</si>
  <si>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</si>
  <si>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</si>
  <si>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</si>
  <si>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</si>
  <si>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</si>
  <si>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</si>
  <si>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</si>
  <si>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</si>
  <si>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</si>
  <si>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</si>
  <si>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</si>
  <si>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</si>
  <si>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</si>
  <si>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</si>
  <si>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</si>
  <si>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</si>
  <si>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</si>
  <si>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</si>
  <si>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</si>
  <si>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</si>
  <si>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</si>
  <si>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</si>
  <si>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</si>
  <si>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</si>
  <si>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</si>
  <si>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</si>
  <si>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</si>
  <si>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</si>
  <si>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</si>
  <si>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</si>
  <si>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</si>
  <si>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</si>
  <si>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</si>
  <si>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</si>
  <si>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</si>
  <si>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</si>
  <si>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</si>
  <si>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</si>
  <si>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</si>
  <si>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</si>
  <si>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</si>
  <si>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</si>
  <si>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</si>
  <si>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</si>
  <si>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</si>
  <si>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</si>
  <si>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</si>
  <si>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</si>
  <si>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</si>
  <si>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</si>
  <si>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</si>
  <si>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</si>
  <si>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</si>
  <si>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</si>
  <si>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</si>
  <si>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</si>
  <si>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</si>
  <si>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</si>
  <si>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</si>
  <si>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</si>
  <si>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</si>
  <si>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</si>
  <si>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</si>
  <si>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</si>
  <si>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</si>
  <si>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</si>
  <si>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</si>
  <si>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</si>
  <si>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</si>
  <si>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</si>
  <si>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</si>
  <si>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</si>
  <si>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</si>
  <si>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</si>
  <si>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</si>
  <si>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</si>
  <si>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</si>
  <si>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</si>
  <si>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</si>
  <si>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</si>
  <si>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</si>
  <si>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</si>
  <si>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</si>
  <si>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</si>
  <si>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</si>
  <si>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</si>
  <si>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</si>
  <si>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</si>
  <si>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</si>
  <si>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</si>
  <si>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</si>
  <si>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</si>
  <si>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</si>
  <si>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</si>
  <si>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</si>
  <si>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</si>
  <si>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</si>
  <si>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</si>
  <si>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</si>
  <si>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</si>
  <si>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</si>
  <si>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</si>
  <si>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</si>
  <si>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</si>
  <si>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</si>
  <si>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</si>
  <si>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</si>
  <si>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</si>
  <si>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</si>
  <si>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</si>
  <si>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</si>
  <si>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</si>
  <si>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</si>
  <si>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</si>
  <si>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</si>
  <si>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</si>
  <si>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</si>
  <si>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</si>
  <si>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</si>
  <si>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</si>
  <si>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</si>
  <si>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</si>
  <si>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</si>
  <si>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</si>
  <si>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</si>
  <si>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</si>
  <si>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</si>
  <si>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</si>
  <si>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</si>
  <si>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</si>
  <si>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</si>
  <si>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</si>
  <si>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</si>
  <si>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</si>
  <si>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</si>
  <si>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</si>
  <si>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</si>
  <si>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</si>
  <si>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</si>
  <si>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</si>
  <si>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</si>
  <si>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</si>
  <si>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</si>
  <si>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</si>
  <si>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</si>
  <si>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</si>
  <si>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</si>
  <si>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</si>
  <si>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</si>
  <si>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</si>
  <si>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</si>
  <si>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</si>
  <si>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</si>
  <si>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</si>
  <si>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</si>
  <si>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</si>
  <si>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</si>
  <si>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</si>
  <si>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</si>
  <si>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</si>
  <si>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</si>
  <si>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</si>
  <si>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</si>
  <si>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</si>
  <si>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</si>
  <si>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</si>
  <si>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</si>
  <si>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</si>
  <si>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</si>
  <si>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</si>
  <si>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</si>
  <si>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</si>
  <si>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</si>
  <si>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</si>
  <si>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</si>
  <si>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</si>
  <si>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</si>
  <si>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</si>
  <si>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</si>
  <si>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</si>
  <si>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</si>
  <si>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</si>
  <si>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</si>
  <si>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</si>
  <si>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</si>
  <si>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</si>
  <si>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</si>
  <si>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</si>
  <si>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</si>
  <si>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</si>
  <si>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</si>
  <si>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</si>
  <si>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</si>
  <si>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</si>
  <si>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</si>
  <si>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</si>
  <si>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</si>
  <si>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</si>
  <si>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</si>
  <si>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</si>
  <si>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</si>
  <si>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</si>
  <si>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</si>
  <si>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</si>
  <si>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</si>
  <si>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</si>
  <si>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</si>
  <si>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</si>
  <si>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</si>
  <si>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</si>
  <si>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</si>
  <si>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</si>
  <si>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</si>
  <si>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</si>
  <si>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</si>
  <si>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</si>
  <si>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</si>
  <si>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</si>
  <si>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</si>
  <si>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</si>
  <si>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</si>
  <si>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</si>
  <si>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</si>
  <si>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</si>
  <si>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</si>
  <si>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</si>
  <si>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</si>
  <si>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</si>
  <si>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</si>
  <si>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</si>
  <si>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</si>
  <si>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</si>
  <si>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</si>
  <si>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</si>
  <si>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</si>
  <si>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</si>
  <si>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</si>
  <si>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</si>
  <si>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</si>
  <si>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</si>
  <si>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</si>
  <si>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</si>
  <si>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</si>
  <si>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</si>
  <si>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</si>
  <si>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</si>
  <si>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</si>
  <si>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</si>
  <si>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</si>
  <si>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</si>
  <si>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</si>
  <si>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</si>
  <si>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</si>
  <si>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</si>
  <si>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</si>
  <si>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</si>
  <si>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</si>
  <si>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</si>
  <si>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</si>
  <si>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</si>
  <si>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</si>
  <si>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</si>
  <si>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</si>
  <si>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</si>
  <si>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</si>
  <si>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</si>
  <si>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</si>
  <si>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</si>
  <si>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</si>
  <si>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</si>
  <si>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</si>
  <si>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</si>
  <si>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</si>
  <si>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</si>
  <si>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</si>
  <si>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</si>
  <si>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</si>
  <si>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</si>
  <si>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</si>
  <si>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</si>
  <si>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</si>
  <si>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</si>
  <si>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</si>
  <si>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</si>
  <si>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</si>
  <si>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</si>
  <si>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</si>
  <si>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</si>
  <si>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</si>
  <si>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</si>
  <si>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</si>
  <si>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</si>
  <si>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</si>
  <si>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</si>
  <si>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</si>
  <si>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</si>
  <si>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</si>
  <si>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</si>
  <si>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</si>
  <si>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</si>
  <si>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</si>
  <si>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</si>
  <si>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</si>
  <si>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</si>
  <si>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</si>
  <si>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</si>
  <si>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</si>
  <si>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</si>
  <si>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</si>
  <si>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</si>
  <si>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</si>
  <si>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</si>
  <si>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</si>
  <si>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</si>
  <si>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</si>
  <si>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</si>
  <si>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</si>
  <si>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</si>
  <si>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</si>
  <si>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</si>
  <si>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</si>
  <si>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</si>
  <si>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</si>
  <si>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</si>
  <si>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</si>
  <si>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</si>
  <si>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</si>
  <si>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</si>
  <si>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</si>
  <si>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</si>
  <si>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</si>
  <si>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</si>
  <si>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</si>
  <si>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</si>
  <si>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</si>
  <si>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</si>
  <si>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</si>
  <si>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</si>
  <si>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</si>
  <si>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</si>
  <si>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</si>
  <si>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</si>
  <si>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</si>
  <si>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</si>
  <si>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</si>
  <si>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</si>
  <si>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</si>
  <si>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</si>
  <si>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</si>
  <si>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</si>
  <si>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</si>
  <si>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</si>
  <si>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</si>
  <si>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</si>
  <si>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</si>
  <si>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</si>
  <si>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</si>
  <si>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</si>
  <si>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</si>
  <si>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</si>
  <si>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</si>
  <si>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</si>
  <si>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</si>
  <si>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</si>
  <si>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</si>
  <si>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</si>
  <si>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</si>
  <si>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</si>
  <si>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</si>
  <si>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</si>
  <si>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</si>
  <si>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</si>
  <si>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</si>
  <si>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</si>
  <si>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</si>
  <si>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</si>
  <si>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</si>
  <si>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</si>
  <si>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</si>
  <si>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</si>
  <si>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</si>
  <si>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</si>
  <si>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</si>
  <si>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</si>
  <si>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</si>
  <si>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</si>
  <si>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</si>
  <si>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</si>
  <si>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</si>
  <si>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</si>
  <si>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</si>
  <si>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</si>
  <si>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</si>
  <si>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</si>
  <si>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</si>
  <si>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</si>
  <si>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</si>
  <si>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</si>
  <si>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</si>
  <si>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</si>
  <si>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</si>
  <si>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</si>
  <si>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</si>
  <si>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</si>
  <si>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</si>
  <si>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</si>
  <si>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</si>
  <si>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</si>
  <si>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</si>
  <si>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</si>
  <si>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</si>
  <si>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</si>
  <si>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</si>
  <si>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</si>
  <si>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</si>
  <si>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</si>
  <si>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</si>
  <si>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</si>
  <si>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</si>
  <si>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</si>
  <si>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</si>
  <si>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</si>
  <si>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</si>
  <si>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</si>
  <si>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</si>
  <si>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</si>
  <si>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</si>
  <si>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</si>
  <si>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</si>
  <si>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</si>
  <si>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</si>
  <si>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</si>
  <si>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</si>
  <si>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</si>
  <si>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</si>
  <si>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</si>
  <si>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</si>
  <si>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</si>
  <si>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</si>
  <si>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</si>
  <si>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</si>
  <si>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</si>
  <si>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</si>
  <si>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</si>
  <si>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</si>
  <si>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</si>
  <si>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</si>
  <si>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</si>
  <si>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</si>
  <si>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</si>
  <si>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</si>
  <si>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</si>
  <si>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</si>
  <si>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</si>
  <si>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</si>
  <si>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</si>
  <si>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</si>
  <si>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</si>
  <si>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</si>
  <si>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</si>
  <si>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</si>
  <si>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</si>
  <si>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</si>
  <si>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</si>
  <si>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</si>
  <si>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</si>
  <si>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</si>
  <si>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</si>
  <si>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</si>
  <si>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</si>
  <si>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</si>
  <si>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</si>
  <si>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</si>
  <si>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</si>
  <si>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</si>
  <si>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</si>
  <si>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</si>
  <si>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</si>
  <si>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</si>
  <si>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</si>
  <si>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</si>
  <si>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</si>
  <si>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</si>
  <si>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</si>
  <si>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</si>
  <si>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</si>
  <si>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</si>
  <si>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</si>
  <si>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</si>
  <si>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</si>
  <si>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</si>
  <si>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</si>
  <si>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</si>
  <si>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</si>
  <si>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</si>
  <si>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</si>
  <si>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</si>
  <si>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</si>
  <si>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</si>
  <si>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</si>
  <si>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</si>
  <si>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</si>
  <si>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</si>
  <si>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</si>
  <si>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</si>
  <si>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</si>
  <si>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</si>
  <si>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</si>
  <si>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</si>
  <si>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</si>
  <si>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</si>
  <si>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</si>
  <si>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</si>
  <si>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</si>
  <si>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</si>
  <si>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</si>
  <si>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</si>
  <si>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</si>
  <si>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</si>
  <si>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</si>
  <si>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</si>
  <si>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</si>
  <si>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</si>
  <si>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</si>
  <si>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</si>
  <si>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</si>
  <si>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</si>
  <si>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</si>
  <si>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</si>
  <si>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</si>
  <si>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</si>
  <si>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</si>
  <si>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</si>
  <si>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</si>
  <si>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</si>
  <si>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</si>
  <si>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</si>
  <si>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</si>
  <si>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</si>
  <si>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</si>
  <si>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</si>
  <si>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</si>
  <si>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</si>
  <si>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</si>
  <si>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</si>
  <si>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</si>
  <si>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</si>
  <si>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</si>
  <si>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</si>
  <si>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</si>
  <si>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</si>
  <si>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</si>
  <si>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</si>
  <si>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</si>
  <si>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</si>
  <si>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</si>
  <si>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</si>
  <si>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</si>
  <si>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</si>
  <si>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</si>
  <si>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</si>
  <si>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</si>
  <si>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</si>
  <si>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</si>
  <si>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</si>
  <si>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</si>
  <si>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</si>
  <si>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</si>
  <si>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</si>
  <si>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</si>
  <si>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</si>
  <si>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</si>
  <si>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</si>
  <si>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</si>
  <si>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</si>
  <si>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</si>
  <si>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</si>
  <si>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</si>
  <si>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</si>
  <si>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</si>
  <si>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</si>
  <si>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</si>
  <si>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</si>
  <si>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</si>
  <si>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</si>
  <si>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</si>
  <si>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</si>
  <si>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</si>
  <si>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</si>
  <si>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</si>
  <si>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</si>
  <si>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</si>
  <si>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</si>
  <si>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</si>
  <si>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</si>
  <si>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</si>
  <si>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</si>
  <si>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</si>
  <si>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</si>
  <si>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</si>
  <si>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</si>
  <si>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</si>
  <si>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</si>
  <si>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</si>
  <si>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</si>
  <si>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</si>
  <si>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</si>
  <si>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</si>
  <si>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</si>
  <si>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</si>
  <si>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</si>
  <si>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</si>
  <si>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</si>
  <si>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</si>
  <si>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</si>
  <si>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</si>
  <si>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</si>
  <si>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</si>
  <si>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</si>
  <si>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</si>
  <si>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</si>
  <si>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</si>
  <si>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</si>
  <si>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</si>
  <si>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</si>
  <si>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</si>
  <si>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</si>
  <si>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</si>
  <si>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</si>
  <si>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</si>
  <si>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</si>
  <si>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</si>
  <si>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</si>
  <si>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</si>
  <si>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</si>
  <si>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</si>
  <si>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</si>
  <si>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</si>
  <si>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</si>
  <si>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</si>
  <si>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</si>
  <si>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</si>
  <si>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</si>
  <si>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</si>
  <si>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</si>
  <si>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</si>
  <si>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</si>
  <si>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</si>
  <si>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</si>
  <si>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</si>
  <si>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</si>
  <si>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</si>
  <si>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</si>
  <si>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</si>
  <si>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</si>
  <si>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</si>
  <si>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</si>
  <si>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</si>
  <si>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</si>
  <si>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</si>
  <si>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</si>
  <si>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</si>
  <si>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</si>
  <si>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</si>
  <si>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</si>
  <si>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</si>
  <si>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</si>
  <si>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</si>
  <si>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</si>
  <si>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</si>
  <si>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</si>
  <si>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</si>
  <si>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</si>
  <si>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</si>
  <si>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</si>
  <si>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</si>
  <si>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</si>
  <si>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</si>
  <si>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</si>
  <si>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</si>
  <si>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</si>
  <si>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</si>
  <si>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</si>
  <si>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</si>
  <si>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</si>
  <si>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</si>
  <si>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</si>
  <si>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</si>
  <si>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</si>
  <si>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</si>
  <si>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</si>
  <si>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</si>
  <si>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</si>
  <si>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</si>
  <si>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</si>
  <si>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</si>
  <si>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</si>
  <si>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</si>
  <si>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</si>
  <si>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</si>
  <si>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</si>
  <si>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</si>
  <si>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</si>
  <si>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</si>
  <si>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</si>
  <si>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</si>
  <si>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</si>
  <si>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</si>
  <si>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</si>
  <si>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</si>
  <si>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</si>
  <si>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</si>
  <si>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</si>
  <si>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</si>
  <si>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</si>
  <si>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</si>
  <si>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</si>
  <si>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</si>
  <si>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</si>
  <si>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</si>
  <si>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</si>
  <si>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</si>
  <si>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</si>
  <si>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</si>
  <si>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</si>
  <si>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</si>
  <si>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</si>
  <si>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</si>
  <si>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</si>
  <si>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</si>
  <si>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</si>
  <si>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</si>
  <si>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</si>
  <si>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</si>
  <si>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</si>
  <si>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</si>
  <si>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</si>
  <si>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</si>
  <si>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</si>
  <si>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</si>
  <si>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</si>
  <si>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</si>
  <si>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</si>
  <si>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</si>
  <si>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</si>
  <si>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</si>
  <si>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</si>
  <si>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</si>
  <si>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</si>
  <si>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</si>
  <si>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</si>
  <si>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</si>
  <si>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</si>
  <si>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</si>
  <si>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</si>
  <si>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</si>
  <si>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</si>
  <si>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</si>
  <si>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</si>
  <si>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</si>
  <si>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</si>
  <si>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</si>
  <si>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</si>
  <si>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</si>
  <si>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</si>
  <si>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</si>
  <si>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</si>
  <si>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</si>
  <si>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</si>
  <si>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</si>
  <si>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</si>
  <si>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</si>
  <si>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</si>
  <si>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</si>
  <si>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</si>
  <si>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</si>
  <si>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</si>
  <si>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</si>
  <si>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</si>
  <si>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</si>
  <si>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</si>
  <si>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</si>
  <si>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</si>
  <si>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</si>
  <si>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</si>
  <si>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</si>
  <si>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</si>
  <si>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</si>
  <si>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</si>
  <si>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</si>
  <si>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</si>
  <si>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</si>
  <si>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</si>
  <si>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</si>
  <si>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</si>
  <si>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</si>
  <si>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</si>
  <si>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</si>
  <si>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</si>
  <si>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</si>
  <si>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</si>
  <si>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</si>
  <si>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</si>
  <si>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</si>
  <si>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</si>
  <si>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</si>
  <si>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</si>
  <si>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</si>
  <si>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</si>
  <si>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</si>
  <si>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</si>
  <si>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</si>
  <si>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</si>
  <si>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</si>
  <si>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</si>
  <si>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</si>
  <si>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</si>
  <si>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</si>
  <si>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</si>
  <si>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</si>
  <si>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</si>
  <si>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</si>
  <si>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</si>
  <si>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</si>
  <si>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</si>
  <si>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</si>
  <si>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</si>
  <si>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</si>
  <si>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</si>
  <si>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</si>
  <si>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</si>
  <si>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</si>
  <si>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</si>
  <si>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</si>
  <si>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</si>
  <si>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</si>
  <si>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</si>
  <si>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</si>
  <si>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</si>
  <si>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</si>
  <si>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</si>
  <si>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</si>
  <si>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</si>
  <si>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</si>
  <si>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</si>
  <si>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</si>
  <si>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</si>
  <si>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</si>
  <si>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</si>
  <si>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</si>
  <si>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</si>
  <si>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</si>
  <si>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</si>
  <si>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</si>
  <si>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</si>
  <si>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</si>
  <si>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</si>
  <si>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</si>
  <si>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</si>
  <si>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</si>
  <si>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</si>
  <si>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</si>
  <si>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</si>
  <si>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</si>
  <si>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</si>
  <si>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</si>
  <si>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</si>
  <si>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</si>
  <si>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</si>
  <si>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</si>
  <si>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</si>
  <si>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</si>
  <si>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</si>
  <si>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</si>
  <si>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</si>
  <si>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</si>
  <si>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</si>
  <si>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</si>
  <si>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</si>
  <si>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</si>
  <si>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</si>
  <si>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</si>
  <si>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</si>
  <si>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</si>
  <si>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</si>
  <si>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</si>
  <si>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</si>
  <si>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</si>
  <si>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</si>
  <si>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</si>
  <si>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</si>
  <si>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</si>
  <si>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</si>
  <si>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</si>
  <si>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</si>
  <si>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</si>
  <si>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</si>
  <si>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</si>
  <si>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</si>
  <si>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</si>
  <si>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</si>
  <si>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</si>
  <si>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</si>
  <si>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</si>
  <si>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</si>
  <si>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</si>
  <si>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</si>
  <si>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</si>
  <si>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</si>
  <si>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</si>
  <si>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</si>
  <si>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</si>
  <si>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</si>
  <si>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</si>
  <si>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</si>
  <si>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</si>
  <si>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</si>
  <si>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</si>
  <si>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</si>
  <si>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</si>
  <si>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</si>
  <si>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</si>
  <si>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</si>
  <si>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</si>
  <si>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</si>
  <si>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</si>
  <si>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</si>
  <si>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</si>
  <si>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</si>
  <si>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</si>
  <si>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</si>
  <si>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</si>
  <si>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</si>
  <si>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</si>
  <si>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</si>
  <si>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</si>
  <si>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</si>
  <si>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</si>
  <si>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</si>
  <si>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</si>
  <si>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</si>
  <si>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</si>
  <si>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</si>
  <si>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</si>
  <si>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</si>
  <si>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</si>
  <si>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</si>
  <si>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</si>
  <si>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</si>
  <si>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</si>
  <si>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</si>
  <si>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</si>
  <si>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</si>
  <si>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</si>
  <si>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</si>
  <si>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</si>
  <si>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</si>
  <si>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</si>
  <si>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</si>
  <si>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</si>
  <si>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</si>
  <si>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</si>
  <si>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</si>
  <si>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</si>
  <si>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</si>
  <si>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</si>
  <si>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</si>
  <si>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</si>
  <si>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</si>
  <si>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</si>
  <si>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</si>
  <si>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</si>
  <si>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</si>
  <si>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</si>
  <si>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</si>
  <si>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</si>
  <si>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</si>
  <si>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</si>
  <si>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</si>
  <si>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</si>
  <si>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</si>
  <si>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</si>
  <si>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</si>
  <si>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</si>
  <si>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</si>
  <si>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</si>
  <si>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</si>
  <si>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</si>
  <si>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</si>
  <si>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</si>
  <si>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</si>
  <si>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</si>
  <si>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</si>
  <si>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</si>
  <si>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</si>
  <si>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</si>
  <si>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</si>
  <si>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</si>
  <si>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</si>
  <si>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</si>
  <si>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</si>
  <si>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</si>
  <si>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</si>
  <si>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</si>
  <si>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</si>
  <si>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</si>
  <si>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</si>
  <si>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</si>
  <si>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</si>
  <si>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</si>
  <si>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</si>
  <si>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</si>
  <si>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</si>
  <si>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</si>
  <si>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</si>
  <si>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</si>
  <si>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</si>
  <si>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</si>
  <si>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</si>
  <si>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</si>
  <si>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</si>
  <si>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</si>
  <si>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</si>
  <si>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</si>
  <si>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</si>
  <si>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</si>
  <si>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</si>
  <si>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</si>
  <si>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</si>
  <si>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</si>
  <si>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</si>
  <si>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</si>
  <si>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</si>
  <si>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</si>
  <si>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</si>
  <si>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</si>
  <si>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</si>
  <si>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</si>
  <si>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</si>
  <si>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</si>
  <si>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</si>
  <si>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</si>
  <si>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</si>
  <si>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</si>
  <si>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</si>
  <si>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</si>
  <si>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</si>
  <si>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</si>
  <si>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</si>
  <si>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</si>
  <si>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</si>
  <si>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</si>
  <si>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</si>
  <si>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</si>
  <si>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</si>
  <si>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</si>
  <si>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</si>
  <si>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</si>
  <si>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</si>
  <si>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</si>
  <si>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</si>
  <si>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</si>
  <si>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</si>
  <si>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</si>
  <si>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</si>
  <si>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</si>
  <si>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</si>
  <si>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</si>
  <si>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</si>
  <si>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</si>
  <si>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</si>
  <si>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</si>
  <si>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</si>
  <si>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</si>
  <si>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</si>
  <si>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</si>
  <si>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</si>
  <si>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</si>
  <si>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</si>
  <si>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</si>
  <si>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</si>
  <si>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</si>
  <si>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</si>
  <si>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</si>
  <si>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</si>
  <si>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</si>
  <si>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</si>
  <si>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</si>
  <si>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</si>
  <si>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</si>
  <si>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</si>
  <si>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</si>
  <si>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</si>
  <si>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</si>
  <si>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</si>
  <si>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</si>
  <si>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</si>
  <si>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</si>
  <si>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</si>
  <si>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</si>
  <si>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</si>
  <si>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</si>
  <si>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</si>
  <si>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</si>
  <si>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</si>
  <si>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</si>
  <si>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</si>
  <si>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</si>
  <si>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</si>
  <si>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</si>
  <si>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</si>
  <si>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</si>
  <si>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</si>
  <si>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</si>
  <si>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</si>
  <si>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</si>
  <si>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</si>
  <si>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</si>
  <si>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</si>
  <si>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</si>
  <si>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</si>
  <si>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</si>
  <si>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</si>
  <si>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</si>
  <si>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</si>
  <si>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</si>
  <si>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</si>
  <si>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</si>
  <si>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</si>
  <si>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</si>
  <si>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</si>
  <si>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</si>
  <si>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</si>
  <si>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</si>
  <si>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</si>
  <si>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</si>
  <si>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</si>
  <si>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</si>
  <si>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</si>
  <si>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</si>
  <si>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</si>
  <si>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</si>
  <si>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</si>
  <si>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</si>
  <si>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</si>
  <si>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</si>
  <si>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</si>
  <si>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</si>
  <si>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</si>
  <si>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</si>
  <si>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</si>
  <si>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</si>
  <si>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</si>
  <si>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</si>
  <si>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</si>
  <si>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</si>
  <si>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</si>
  <si>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</si>
  <si>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</si>
  <si>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</si>
  <si>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</si>
  <si>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</si>
  <si>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</si>
  <si>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</si>
  <si>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</si>
  <si>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</si>
  <si>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</si>
  <si>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</si>
  <si>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</si>
  <si>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</si>
  <si>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</si>
  <si>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</si>
  <si>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</si>
  <si>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</si>
  <si>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</si>
  <si>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</si>
  <si>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</si>
  <si>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</si>
  <si>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</si>
  <si>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</si>
  <si>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</si>
  <si>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</si>
  <si>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</si>
  <si>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</si>
  <si>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</si>
  <si>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</si>
  <si>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</si>
  <si>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</si>
  <si>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</si>
  <si>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</si>
  <si>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</si>
  <si>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</si>
  <si>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</si>
  <si>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</si>
  <si>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</si>
  <si>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</si>
  <si>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</si>
  <si>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</si>
  <si>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</si>
  <si>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</si>
  <si>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</si>
  <si>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</si>
  <si>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</si>
  <si>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</si>
  <si>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</si>
  <si>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</si>
  <si>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</si>
  <si>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</si>
  <si>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</si>
  <si>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</si>
  <si>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</si>
  <si>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</si>
  <si>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</si>
  <si>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</si>
  <si>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</si>
  <si>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</si>
  <si>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</si>
  <si>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</si>
  <si>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</si>
  <si>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</si>
  <si>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</si>
  <si>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</si>
  <si>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</si>
  <si>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</si>
  <si>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</si>
  <si>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</si>
  <si>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</si>
  <si>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</si>
  <si>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</si>
  <si>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</si>
  <si>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</si>
  <si>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</si>
  <si>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</si>
  <si>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</si>
  <si>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</si>
  <si>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</si>
  <si>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</si>
  <si>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</si>
  <si>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</si>
  <si>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</si>
  <si>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</si>
  <si>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</si>
  <si>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</si>
  <si>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</si>
  <si>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</si>
  <si>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</si>
  <si>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</si>
  <si>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</si>
  <si>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</si>
  <si>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</si>
  <si>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</si>
  <si>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</si>
  <si>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</si>
  <si>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</si>
  <si>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</si>
  <si>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</si>
  <si>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</si>
  <si>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</si>
  <si>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</si>
  <si>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</si>
  <si>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</si>
  <si>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</si>
  <si>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</si>
  <si>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</si>
  <si>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</si>
  <si>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</si>
  <si>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</si>
  <si>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</si>
  <si>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</si>
  <si>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</si>
  <si>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</si>
  <si>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</si>
  <si>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</si>
  <si>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</si>
  <si>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</si>
  <si>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</si>
  <si>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</si>
  <si>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</si>
  <si>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</si>
  <si>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</si>
  <si>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</si>
  <si>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</si>
  <si>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</si>
  <si>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</si>
  <si>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</si>
  <si>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</si>
  <si>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</si>
  <si>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</si>
  <si>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</si>
  <si>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</si>
  <si>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</si>
  <si>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</si>
  <si>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</si>
  <si>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</si>
  <si>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</si>
  <si>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</si>
  <si>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</si>
  <si>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</si>
  <si>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</si>
  <si>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</si>
  <si>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</si>
  <si>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</si>
  <si>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</si>
  <si>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</si>
  <si>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</si>
  <si>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</si>
  <si>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</si>
  <si>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</si>
  <si>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</si>
  <si>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</si>
  <si>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</si>
  <si>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</si>
  <si>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</si>
  <si>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</si>
  <si>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</si>
  <si>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</si>
  <si>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</si>
  <si>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</si>
  <si>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</si>
  <si>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</si>
  <si>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</si>
  <si>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</si>
  <si>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</si>
  <si>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</si>
  <si>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</si>
  <si>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</si>
  <si>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</si>
  <si>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</si>
  <si>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</si>
  <si>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</si>
  <si>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</si>
  <si>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</si>
  <si>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</si>
  <si>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</si>
  <si>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</si>
  <si>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</si>
  <si>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</si>
  <si>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</si>
  <si>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</si>
  <si>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</si>
  <si>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</si>
  <si>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</si>
  <si>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</si>
  <si>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</si>
  <si>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</si>
  <si>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</si>
  <si>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</si>
  <si>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</si>
  <si>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</si>
  <si>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</si>
  <si>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</si>
  <si>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</si>
  <si>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</si>
  <si>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</si>
  <si>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</si>
  <si>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</si>
  <si>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</si>
  <si>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</si>
  <si>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</si>
  <si>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</si>
  <si>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</si>
  <si>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</si>
  <si>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</si>
  <si>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</si>
  <si>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</si>
  <si>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</si>
  <si>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</si>
  <si>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</si>
  <si>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</si>
  <si>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</si>
  <si>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</si>
  <si>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</si>
  <si>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</si>
  <si>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</si>
  <si>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</si>
  <si>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</si>
  <si>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</si>
  <si>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</si>
  <si>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</si>
  <si>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</si>
  <si>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</si>
  <si>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</si>
  <si>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</si>
  <si>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</si>
  <si>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</si>
  <si>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</si>
  <si>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</si>
  <si>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</si>
  <si>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</si>
  <si>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</si>
  <si>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</si>
  <si>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</si>
  <si>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</si>
  <si>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</si>
  <si>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</si>
  <si>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</si>
  <si>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</si>
  <si>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</si>
  <si>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</si>
  <si>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</si>
  <si>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</si>
  <si>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</si>
  <si>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</si>
  <si>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</si>
  <si>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</si>
  <si>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</si>
  <si>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</si>
  <si>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</si>
  <si>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</si>
  <si>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</si>
  <si>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</si>
  <si>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</si>
  <si>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</si>
  <si>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</si>
  <si>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</si>
  <si>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</si>
  <si>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</si>
  <si>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</si>
  <si>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</si>
  <si>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</si>
  <si>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</si>
  <si>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</si>
  <si>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</si>
  <si>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</si>
  <si>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</si>
  <si>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</si>
  <si>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</si>
  <si>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</si>
  <si>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</si>
  <si>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</si>
  <si>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</si>
  <si>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</si>
  <si>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</si>
  <si>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</si>
  <si>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</si>
  <si>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</si>
  <si>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</si>
  <si>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</si>
  <si>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</si>
  <si>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</si>
  <si>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</si>
  <si>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</si>
  <si>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</si>
  <si>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</si>
  <si>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</si>
  <si>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</si>
  <si>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</si>
  <si>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</si>
  <si>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</si>
  <si>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</si>
  <si>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</si>
  <si>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</si>
  <si>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</si>
  <si>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</si>
  <si>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</si>
  <si>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</si>
  <si>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</si>
  <si>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</si>
  <si>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</si>
  <si>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</si>
  <si>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</si>
  <si>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</si>
  <si>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</si>
  <si>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</si>
  <si>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</si>
  <si>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</si>
  <si>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</si>
  <si>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</si>
  <si>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</si>
  <si>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</si>
  <si>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</si>
  <si>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</si>
  <si>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</si>
  <si>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</si>
  <si>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</si>
  <si>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</si>
  <si>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</si>
  <si>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</si>
  <si>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</si>
  <si>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</si>
  <si>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</si>
  <si>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</si>
  <si>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</si>
  <si>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</si>
  <si>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</si>
  <si>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</si>
  <si>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</si>
  <si>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</si>
  <si>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</si>
  <si>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</si>
  <si>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</si>
  <si>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</si>
  <si>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</si>
  <si>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</si>
  <si>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</si>
  <si>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</si>
  <si>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</si>
  <si>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</si>
  <si>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</si>
  <si>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</si>
  <si>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</si>
  <si>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</si>
  <si>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</si>
  <si>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</si>
  <si>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</si>
  <si>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</si>
  <si>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</si>
  <si>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</si>
  <si>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</si>
  <si>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</si>
  <si>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</si>
  <si>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</si>
  <si>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</si>
  <si>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</si>
  <si>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</si>
  <si>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</si>
  <si>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</si>
  <si>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</si>
  <si>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</si>
  <si>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</si>
  <si>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</si>
  <si>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</si>
  <si>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</si>
  <si>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</si>
  <si>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</si>
  <si>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</si>
  <si>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</si>
  <si>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</si>
  <si>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</si>
  <si>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</si>
  <si>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</si>
  <si>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</si>
  <si>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</si>
  <si>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</si>
  <si>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</si>
  <si>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</si>
  <si>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</si>
  <si>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</si>
  <si>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</si>
  <si>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</si>
  <si>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</si>
  <si>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</si>
  <si>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</si>
  <si>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</si>
  <si>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</si>
  <si>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</si>
  <si>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</si>
  <si>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</si>
  <si>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</si>
  <si>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</si>
  <si>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</si>
  <si>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</si>
  <si>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</si>
  <si>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</si>
  <si>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</si>
  <si>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</si>
  <si>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</si>
  <si>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</si>
  <si>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</si>
  <si>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</si>
  <si>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</si>
  <si>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</si>
  <si>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</si>
  <si>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</si>
  <si>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</si>
  <si>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</si>
  <si>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</si>
  <si>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</si>
  <si>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</si>
  <si>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</si>
  <si>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</si>
  <si>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</si>
  <si>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</si>
  <si>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</si>
  <si>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</si>
  <si>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</si>
  <si>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</si>
  <si>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</si>
  <si>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</si>
  <si>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</si>
  <si>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</si>
  <si>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</si>
  <si>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</si>
  <si>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</si>
  <si>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</si>
  <si>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</si>
  <si>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</si>
  <si>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</si>
  <si>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</si>
  <si>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</si>
  <si>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</si>
  <si>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</si>
  <si>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</si>
  <si>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</si>
  <si>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</si>
  <si>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</si>
  <si>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</si>
  <si>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</si>
  <si>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</si>
  <si>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</si>
  <si>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</si>
  <si>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</si>
  <si>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</si>
  <si>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</si>
  <si>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</si>
  <si>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</si>
  <si>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</si>
  <si>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</si>
  <si>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</si>
  <si>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</si>
  <si>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</si>
  <si>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</si>
  <si>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</si>
  <si>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</si>
  <si>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</si>
  <si>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</si>
  <si>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</si>
  <si>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</si>
  <si>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</si>
  <si>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</si>
  <si>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</si>
  <si>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</si>
  <si>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</si>
  <si>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</si>
  <si>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</si>
  <si>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</si>
  <si>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</si>
  <si>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</si>
  <si>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</si>
  <si>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</si>
  <si>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</si>
  <si>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</si>
  <si>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</si>
  <si>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</si>
  <si>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</si>
  <si>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</si>
  <si>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</si>
  <si>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</si>
  <si>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</si>
  <si>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</si>
  <si>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</si>
  <si>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</si>
  <si>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</si>
  <si>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</si>
  <si>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</si>
  <si>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</si>
  <si>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</si>
  <si>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</si>
  <si>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</si>
  <si>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</si>
  <si>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</si>
  <si>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</si>
  <si>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</si>
  <si>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</si>
  <si>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</si>
  <si>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</si>
  <si>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</si>
  <si>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</si>
  <si>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</si>
  <si>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</si>
  <si>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</si>
  <si>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</si>
  <si>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</si>
  <si>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</si>
  <si>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</si>
  <si>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</si>
  <si>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</si>
  <si>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</si>
  <si>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</si>
  <si>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</si>
  <si>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</si>
  <si>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</si>
  <si>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</si>
  <si>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</si>
  <si>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</si>
  <si>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</si>
  <si>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</si>
  <si>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</si>
  <si>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</si>
  <si>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</si>
  <si>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</si>
  <si>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</si>
  <si>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</si>
  <si>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</si>
  <si>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</si>
  <si>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</si>
  <si>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</si>
  <si>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</si>
  <si>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</si>
  <si>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</si>
  <si>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</si>
  <si>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</si>
  <si>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</si>
  <si>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</si>
  <si>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</si>
  <si>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</si>
  <si>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</si>
  <si>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</si>
  <si>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</si>
  <si>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</si>
  <si>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</si>
  <si>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</si>
  <si>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</si>
  <si>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</si>
  <si>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</si>
  <si>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</si>
  <si>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</si>
  <si>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</si>
  <si>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</si>
  <si>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</si>
  <si>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</si>
  <si>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</si>
  <si>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</si>
  <si>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</si>
  <si>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</si>
  <si>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</si>
  <si>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</si>
  <si>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</si>
  <si>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</si>
  <si>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</si>
  <si>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</si>
  <si>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</si>
  <si>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</si>
  <si>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</si>
  <si>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</si>
  <si>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</si>
  <si>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</si>
  <si>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</si>
  <si>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</si>
  <si>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</si>
  <si>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</si>
  <si>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</si>
  <si>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</si>
  <si>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</si>
  <si>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</si>
  <si>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</si>
  <si>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</si>
  <si>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</si>
  <si>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</si>
  <si>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</si>
  <si>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</si>
  <si>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</si>
  <si>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</si>
  <si>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</si>
  <si>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</si>
  <si>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</si>
  <si>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</si>
  <si>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</si>
  <si>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</si>
  <si>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</si>
  <si>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</si>
  <si>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</si>
  <si>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</si>
  <si>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</si>
  <si>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</si>
  <si>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</si>
  <si>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</si>
  <si>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</si>
  <si>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</si>
  <si>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</si>
  <si>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</si>
  <si>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</si>
  <si>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</si>
  <si>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</si>
  <si>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</si>
  <si>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</si>
  <si>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</si>
  <si>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</si>
  <si>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</si>
  <si>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</si>
  <si>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</si>
  <si>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</si>
  <si>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</si>
  <si>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</si>
  <si>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</si>
  <si>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</si>
  <si>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</si>
  <si>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</si>
  <si>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</si>
  <si>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</si>
  <si>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</si>
  <si>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</si>
  <si>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</si>
  <si>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</si>
  <si>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</si>
  <si>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</si>
  <si>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</si>
  <si>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</si>
  <si>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</si>
  <si>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</si>
  <si>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</si>
  <si>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</si>
  <si>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</si>
  <si>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</si>
  <si>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</si>
  <si>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</si>
  <si>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</si>
  <si>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</si>
  <si>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</si>
  <si>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</si>
  <si>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</si>
  <si>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</si>
  <si>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</si>
  <si>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</si>
  <si>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</si>
  <si>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</si>
  <si>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</si>
  <si>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</si>
  <si>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</si>
  <si>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</si>
  <si>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</si>
  <si>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</si>
  <si>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</si>
  <si>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</si>
  <si>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</si>
  <si>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</si>
  <si>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</si>
  <si>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</si>
  <si>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</si>
  <si>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</si>
  <si>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</si>
  <si>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</si>
  <si>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</si>
  <si>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</si>
  <si>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</si>
  <si>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</si>
  <si>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</si>
  <si>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</si>
  <si>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</si>
  <si>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</si>
  <si>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</si>
  <si>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</si>
  <si>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</si>
  <si>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</si>
  <si>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</si>
  <si>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</si>
  <si>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</si>
  <si>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</si>
  <si>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</si>
  <si>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</si>
  <si>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</si>
  <si>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</si>
  <si>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</si>
  <si>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</si>
  <si>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</si>
  <si>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</si>
  <si>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</si>
  <si>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</si>
  <si>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</si>
  <si>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</si>
  <si>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</si>
  <si>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</si>
  <si>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</si>
  <si>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</si>
  <si>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</si>
  <si>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</si>
  <si>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</si>
  <si>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</si>
  <si>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</si>
  <si>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</si>
  <si>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</si>
  <si>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</si>
  <si>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</si>
  <si>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</si>
  <si>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</si>
  <si>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</si>
  <si>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</si>
  <si>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</si>
  <si>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</si>
  <si>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</si>
  <si>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</si>
  <si>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</si>
  <si>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</si>
  <si>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</si>
  <si>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</si>
  <si>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</si>
  <si>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</si>
  <si>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</si>
  <si>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</si>
  <si>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</si>
  <si>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</si>
  <si>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</si>
  <si>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</si>
  <si>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</si>
  <si>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</si>
  <si>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</si>
  <si>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</si>
  <si>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</si>
  <si>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</si>
  <si>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</si>
  <si>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</si>
  <si>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</si>
  <si>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</si>
  <si>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</si>
  <si>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</si>
  <si>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</si>
  <si>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</si>
  <si>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</si>
  <si>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</si>
  <si>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</si>
  <si>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</si>
  <si>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</si>
  <si>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</si>
  <si>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</si>
  <si>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</si>
  <si>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</si>
  <si>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</si>
  <si>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</si>
  <si>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</si>
  <si>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</si>
  <si>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</si>
  <si>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</si>
  <si>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</si>
  <si>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</si>
  <si>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</si>
  <si>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</si>
  <si>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</si>
  <si>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</si>
  <si>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</si>
  <si>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</si>
  <si>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</si>
  <si>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</si>
  <si>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</si>
  <si>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</si>
  <si>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</si>
  <si>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</si>
  <si>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</si>
  <si>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</si>
  <si>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</si>
  <si>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</si>
  <si>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</si>
  <si>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</si>
  <si>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</si>
  <si>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</si>
  <si>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</si>
  <si>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</si>
  <si>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</si>
  <si>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</si>
  <si>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</si>
  <si>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</si>
  <si>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</si>
  <si>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</si>
  <si>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</si>
  <si>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</si>
  <si>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</si>
  <si>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</si>
  <si>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</si>
  <si>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</si>
  <si>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</si>
  <si>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</si>
  <si>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</si>
  <si>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</si>
  <si>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</si>
  <si>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</si>
  <si>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</si>
  <si>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</si>
  <si>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</si>
  <si>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</si>
  <si>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</si>
  <si>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</si>
  <si>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</si>
  <si>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</si>
  <si>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</si>
  <si>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</si>
  <si>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</si>
  <si>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</si>
  <si>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</si>
  <si>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</si>
  <si>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</si>
  <si>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</si>
  <si>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</si>
  <si>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</si>
  <si>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</si>
  <si>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</si>
  <si>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</si>
  <si>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</si>
  <si>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</si>
  <si>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</si>
  <si>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</si>
  <si>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</si>
  <si>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</si>
  <si>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</si>
  <si>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</si>
  <si>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</si>
  <si>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</si>
  <si>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</si>
  <si>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</si>
  <si>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</si>
  <si>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</si>
  <si>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</si>
  <si>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</si>
  <si>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</si>
  <si>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</si>
  <si>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</si>
  <si>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</si>
  <si>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</si>
  <si>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</si>
  <si>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</si>
  <si>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</si>
  <si>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</si>
  <si>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</si>
  <si>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</si>
  <si>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</si>
  <si>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</si>
  <si>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</si>
  <si>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</si>
  <si>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</si>
  <si>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</si>
  <si>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</si>
  <si>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</si>
  <si>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</si>
  <si>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</si>
  <si>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</si>
  <si>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</si>
  <si>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</si>
  <si>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</si>
  <si>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</si>
  <si>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</si>
  <si>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</si>
  <si>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</si>
  <si>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</si>
  <si>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</si>
  <si>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</si>
  <si>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</si>
  <si>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</si>
  <si>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</si>
  <si>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</si>
  <si>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</si>
  <si>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</si>
  <si>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</si>
  <si>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</si>
  <si>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</si>
  <si>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</si>
  <si>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</si>
  <si>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</si>
  <si>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</si>
  <si>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</si>
  <si>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</si>
  <si>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</si>
  <si>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</si>
  <si>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</si>
  <si>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</si>
  <si>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</si>
  <si>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</si>
  <si>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</si>
  <si>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</si>
  <si>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</si>
  <si>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</si>
  <si>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</si>
  <si>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</si>
  <si>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</si>
  <si>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</si>
  <si>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</si>
  <si>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</si>
  <si>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</si>
  <si>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</si>
  <si>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</si>
  <si>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</si>
  <si>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</si>
  <si>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</si>
  <si>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</si>
  <si>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</si>
  <si>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</si>
  <si>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</si>
  <si>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</si>
  <si>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</si>
  <si>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</si>
  <si>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</si>
  <si>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</si>
  <si>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</si>
  <si>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</si>
  <si>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</si>
  <si>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</si>
  <si>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</si>
  <si>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</si>
  <si>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</si>
  <si>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</si>
  <si>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</si>
  <si>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</si>
  <si>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</si>
  <si>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</si>
  <si>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</si>
  <si>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</si>
  <si>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</si>
  <si>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</si>
  <si>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</si>
  <si>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</si>
  <si>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</si>
  <si>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</si>
  <si>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</si>
  <si>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</si>
  <si>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</si>
  <si>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</si>
  <si>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</si>
  <si>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</si>
  <si>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</si>
  <si>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</si>
  <si>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</si>
  <si>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</si>
  <si>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</si>
  <si>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</si>
  <si>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</si>
  <si>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</si>
  <si>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</si>
  <si>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</si>
  <si>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</si>
  <si>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</si>
  <si>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</si>
  <si>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</si>
  <si>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</si>
  <si>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</si>
  <si>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</si>
  <si>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</si>
  <si>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</si>
  <si>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</si>
  <si>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</si>
  <si>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</si>
  <si>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</si>
  <si>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</si>
  <si>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</si>
  <si>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</si>
  <si>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</si>
  <si>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</si>
  <si>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</si>
  <si>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</si>
  <si>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</si>
  <si>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</si>
  <si>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</si>
  <si>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</si>
  <si>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</si>
  <si>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</si>
  <si>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</si>
  <si>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</si>
  <si>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</si>
  <si>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</si>
  <si>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</si>
  <si>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</si>
  <si>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</si>
  <si>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</si>
  <si>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</si>
  <si>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</si>
  <si>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</si>
  <si>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</si>
  <si>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</si>
  <si>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</si>
  <si>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</si>
  <si>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</si>
  <si>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</si>
  <si>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</si>
  <si>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</si>
  <si>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</si>
  <si>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</si>
  <si>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</si>
  <si>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</si>
  <si>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</si>
  <si>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</si>
  <si>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</si>
  <si>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</si>
  <si>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</si>
  <si>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</si>
  <si>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</si>
  <si>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</si>
  <si>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</si>
  <si>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</si>
  <si>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</si>
  <si>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</si>
  <si>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</si>
  <si>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</si>
  <si>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</si>
  <si>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</si>
  <si>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</si>
  <si>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</si>
  <si>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</si>
  <si>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</si>
  <si>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</si>
  <si>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</si>
  <si>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</si>
  <si>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</si>
  <si>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</si>
  <si>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</si>
  <si>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</si>
  <si>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</si>
  <si>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</si>
  <si>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</si>
  <si>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</si>
  <si>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</si>
  <si>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</si>
  <si>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</si>
  <si>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</si>
  <si>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</si>
  <si>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</si>
  <si>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</si>
  <si>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</si>
  <si>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</si>
  <si>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</si>
  <si>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</si>
  <si>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</si>
  <si>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</si>
  <si>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</si>
  <si>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</si>
  <si>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</si>
  <si>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</si>
  <si>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</si>
  <si>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</si>
  <si>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</si>
  <si>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</si>
  <si>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</si>
  <si>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</si>
  <si>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</si>
  <si>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</si>
  <si>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</si>
  <si>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</si>
  <si>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</si>
  <si>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</si>
  <si>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</si>
  <si>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</si>
  <si>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</si>
  <si>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</si>
  <si>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</si>
  <si>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</si>
  <si>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</si>
  <si>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</si>
  <si>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</si>
  <si>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</si>
  <si>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</si>
  <si>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</si>
  <si>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</si>
  <si>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</si>
  <si>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</si>
  <si>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</si>
  <si>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</si>
  <si>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</si>
  <si>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</si>
  <si>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</si>
  <si>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</si>
  <si>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</si>
  <si>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</si>
  <si>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</si>
  <si>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</si>
  <si>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</si>
  <si>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</si>
  <si>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</si>
  <si>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</si>
  <si>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</si>
  <si>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</si>
  <si>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</si>
  <si>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</si>
  <si>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</si>
  <si>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</si>
  <si>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</si>
  <si>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</si>
  <si>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</si>
  <si>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</si>
  <si>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</si>
  <si>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</si>
  <si>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</si>
  <si>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</si>
  <si>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</si>
  <si>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</si>
  <si>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</si>
  <si>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</si>
  <si>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</si>
  <si>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</si>
  <si>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</si>
  <si>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</si>
  <si>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</si>
  <si>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</si>
  <si>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</si>
  <si>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</si>
  <si>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</si>
  <si>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</si>
  <si>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</si>
  <si>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</si>
  <si>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</si>
  <si>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</si>
  <si>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</si>
  <si>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</si>
  <si>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</si>
  <si>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</si>
  <si>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</si>
  <si>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</si>
  <si>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</si>
  <si>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</si>
  <si>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</si>
  <si>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</si>
  <si>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</si>
  <si>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</si>
  <si>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</si>
  <si>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</si>
  <si>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</si>
  <si>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</si>
  <si>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</si>
  <si>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</si>
  <si>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</si>
  <si>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</si>
  <si>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</si>
  <si>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</si>
  <si>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</si>
  <si>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</si>
  <si>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</si>
  <si>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</si>
  <si>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</si>
  <si>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</si>
  <si>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</si>
  <si>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</si>
  <si>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</si>
  <si>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</si>
  <si>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</si>
  <si>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</si>
  <si>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</si>
  <si>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</si>
  <si>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</si>
  <si>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</si>
  <si>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</si>
  <si>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</si>
  <si>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</si>
  <si>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</si>
  <si>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</si>
  <si>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</si>
  <si>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</si>
  <si>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</si>
  <si>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</si>
  <si>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</si>
  <si>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</si>
  <si>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</si>
  <si>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</si>
  <si>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</si>
  <si>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</si>
  <si>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</si>
  <si>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</si>
  <si>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</si>
  <si>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</si>
  <si>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</si>
  <si>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</si>
  <si>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</si>
  <si>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</si>
  <si>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</si>
  <si>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</si>
  <si>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</si>
  <si>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</si>
  <si>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</si>
  <si>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</si>
  <si>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</si>
  <si>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</si>
  <si>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</si>
  <si>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</si>
  <si>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</si>
  <si>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</si>
  <si>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</si>
  <si>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</si>
  <si>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</si>
  <si>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</si>
  <si>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</si>
  <si>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</si>
  <si>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</si>
  <si>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</si>
  <si>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</si>
  <si>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</si>
  <si>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</si>
  <si>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</si>
  <si>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</si>
  <si>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</si>
  <si>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</si>
  <si>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</si>
  <si>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</si>
  <si>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</si>
  <si>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</si>
  <si>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</si>
  <si>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</si>
  <si>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</si>
  <si>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</si>
  <si>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</si>
  <si>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</si>
  <si>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</si>
  <si>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</si>
  <si>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</si>
  <si>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</si>
  <si>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</si>
  <si>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</si>
  <si>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</si>
  <si>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</si>
  <si>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</si>
  <si>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</si>
  <si>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</si>
  <si>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</si>
  <si>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</si>
  <si>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</si>
  <si>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</si>
  <si>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</si>
  <si>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</si>
  <si>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</si>
  <si>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</si>
  <si>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</si>
  <si>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</si>
  <si>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</si>
  <si>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</si>
  <si>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</si>
  <si>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</si>
  <si>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</si>
  <si>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</si>
  <si>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</si>
  <si>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</si>
  <si>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</si>
  <si>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</si>
  <si>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</si>
  <si>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</si>
  <si>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</si>
  <si>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</si>
  <si>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</si>
  <si>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</si>
  <si>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</si>
  <si>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</si>
  <si>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</si>
  <si>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</si>
  <si>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</si>
  <si>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</si>
  <si>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</si>
  <si>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</si>
  <si>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</si>
  <si>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</si>
  <si>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</si>
  <si>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</si>
  <si>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</si>
  <si>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</si>
  <si>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</si>
  <si>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</si>
  <si>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</si>
  <si>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</si>
  <si>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</si>
  <si>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</si>
  <si>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</si>
  <si>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</si>
  <si>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</si>
  <si>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</si>
  <si>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</si>
  <si>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</si>
  <si>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</si>
  <si>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</si>
  <si>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</si>
  <si>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</si>
  <si>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</si>
  <si>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</si>
  <si>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</si>
  <si>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</si>
  <si>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</si>
  <si>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</si>
  <si>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</si>
  <si>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</si>
  <si>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</si>
  <si>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</si>
  <si>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</si>
  <si>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</si>
  <si>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</si>
  <si>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</si>
  <si>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</si>
  <si>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</si>
  <si>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</si>
  <si>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</si>
  <si>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</si>
  <si>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</si>
  <si>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</si>
  <si>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</si>
  <si>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</si>
  <si>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</si>
  <si>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</si>
  <si>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</si>
  <si>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</si>
  <si>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</si>
  <si>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</si>
  <si>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</si>
  <si>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</si>
  <si>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</si>
  <si>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</si>
  <si>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</si>
  <si>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</si>
  <si>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</si>
  <si>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</si>
  <si>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</si>
  <si>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</si>
  <si>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</si>
  <si>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</si>
  <si>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</si>
  <si>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</si>
  <si>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</si>
  <si>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</si>
  <si>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</si>
  <si>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</si>
  <si>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</si>
  <si>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</si>
  <si>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</si>
  <si>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</si>
  <si>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</si>
  <si>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</si>
  <si>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</si>
  <si>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</si>
  <si>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</si>
  <si>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</si>
  <si>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</si>
  <si>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</si>
  <si>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</si>
  <si>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</si>
  <si>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</si>
  <si>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</si>
  <si>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</si>
  <si>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</si>
  <si>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</si>
  <si>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</si>
  <si>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</si>
  <si>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</si>
  <si>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</si>
  <si>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</si>
  <si>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</si>
  <si>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</si>
  <si>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</si>
  <si>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</si>
  <si>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</si>
  <si>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</si>
  <si>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</si>
  <si>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</si>
  <si>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</si>
  <si>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</si>
  <si>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</si>
  <si>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</si>
  <si>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</si>
  <si>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</si>
  <si>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</si>
  <si>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</si>
  <si>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</si>
  <si>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</si>
  <si>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</si>
  <si>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</si>
  <si>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</si>
  <si>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</si>
  <si>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</si>
  <si>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</si>
  <si>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</si>
  <si>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</si>
  <si>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</si>
  <si>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</si>
  <si>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</si>
  <si>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</si>
  <si>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</si>
  <si>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</si>
  <si>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</si>
  <si>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</si>
  <si>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</si>
  <si>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</si>
  <si>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</si>
  <si>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</si>
  <si>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</si>
  <si>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</si>
  <si>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</si>
  <si>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</si>
  <si>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</si>
  <si>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</si>
  <si>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</si>
  <si>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</si>
  <si>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</si>
  <si>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</si>
  <si>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</si>
  <si>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</si>
  <si>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</si>
  <si>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</si>
  <si>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</si>
  <si>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</si>
  <si>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</si>
  <si>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</si>
  <si>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</si>
  <si>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</si>
  <si>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</si>
  <si>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</si>
  <si>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</si>
  <si>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</si>
  <si>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</si>
  <si>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</si>
  <si>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</si>
  <si>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</si>
  <si>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</si>
  <si>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</si>
  <si>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</si>
  <si>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</si>
  <si>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</si>
  <si>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</si>
  <si>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</si>
  <si>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</si>
  <si>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</si>
  <si>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</si>
  <si>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</si>
  <si>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</si>
  <si>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</si>
  <si>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</si>
  <si>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</si>
  <si>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</si>
  <si>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</si>
  <si>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</si>
  <si>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</si>
  <si>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</si>
  <si>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</si>
  <si>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</si>
  <si>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</si>
  <si>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</si>
  <si>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</si>
  <si>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</si>
  <si>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</si>
  <si>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</si>
  <si>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</si>
  <si>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</si>
  <si>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</si>
  <si>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</si>
  <si>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</si>
  <si>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</si>
  <si>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</si>
  <si>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</si>
  <si>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</si>
  <si>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</si>
  <si>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</si>
  <si>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</si>
  <si>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</si>
  <si>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</si>
  <si>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</si>
  <si>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</si>
  <si>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</si>
  <si>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</si>
  <si>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</si>
  <si>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</si>
  <si>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</si>
  <si>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</si>
  <si>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</si>
  <si>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</si>
  <si>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</si>
  <si>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</si>
  <si>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</si>
  <si>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</si>
  <si>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</si>
  <si>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</si>
  <si>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</si>
  <si>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</si>
  <si>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</si>
  <si>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</si>
  <si>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</si>
  <si>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</si>
  <si>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</si>
  <si>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</si>
  <si>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</si>
  <si>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</si>
  <si>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</si>
  <si>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</si>
  <si>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</si>
  <si>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</si>
  <si>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</si>
  <si>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</si>
  <si>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</si>
  <si>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</si>
  <si>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</si>
  <si>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</si>
  <si>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</si>
  <si>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</si>
  <si>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</si>
  <si>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</si>
  <si>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</si>
  <si>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</si>
  <si>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</si>
  <si>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</si>
  <si>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</si>
  <si>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</si>
  <si>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</si>
  <si>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</si>
  <si>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</si>
  <si>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</si>
  <si>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</si>
  <si>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</si>
  <si>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</si>
  <si>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</si>
  <si>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</si>
  <si>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</si>
  <si>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</si>
  <si>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</si>
  <si>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</si>
  <si>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</si>
  <si>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</si>
  <si>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</si>
  <si>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</si>
  <si>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</si>
  <si>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</si>
  <si>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</si>
  <si>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</si>
  <si>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</si>
  <si>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</si>
  <si>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</si>
  <si>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</si>
  <si>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</si>
  <si>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</si>
  <si>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</si>
  <si>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</si>
  <si>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</si>
  <si>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</si>
  <si>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</si>
  <si>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</si>
  <si>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</si>
  <si>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</si>
  <si>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</si>
  <si>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</si>
  <si>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</si>
  <si>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</si>
  <si>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</si>
  <si>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</si>
  <si>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</si>
  <si>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</si>
  <si>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</si>
  <si>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</si>
  <si>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</si>
  <si>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</si>
  <si>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</si>
  <si>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</si>
  <si>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</si>
  <si>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</si>
  <si>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</si>
  <si>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</si>
  <si>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</si>
  <si>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</si>
  <si>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</si>
  <si>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</si>
  <si>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</si>
  <si>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</si>
  <si>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</si>
  <si>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</si>
  <si>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</si>
  <si>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</si>
  <si>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</si>
  <si>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</si>
  <si>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</si>
  <si>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</si>
  <si>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</si>
  <si>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</si>
  <si>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</si>
  <si>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</si>
  <si>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</si>
  <si>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</si>
  <si>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</si>
  <si>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</si>
  <si>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</si>
  <si>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</si>
  <si>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</si>
  <si>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</si>
  <si>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</si>
  <si>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</si>
  <si>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</si>
  <si>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</si>
  <si>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</si>
  <si>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</si>
  <si>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</si>
  <si>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</si>
  <si>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</si>
  <si>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</si>
  <si>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</si>
  <si>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</si>
  <si>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</si>
  <si>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</si>
  <si>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</si>
  <si>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</si>
  <si>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</si>
  <si>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</si>
  <si>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</si>
  <si>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</si>
  <si>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</si>
  <si>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</si>
  <si>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</si>
  <si>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</si>
  <si>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</si>
  <si>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</si>
  <si>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</si>
  <si>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</si>
  <si>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</si>
  <si>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</si>
  <si>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</si>
  <si>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</si>
  <si>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</si>
  <si>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</si>
  <si>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</si>
  <si>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</si>
  <si>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</si>
  <si>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</si>
  <si>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</si>
  <si>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</si>
  <si>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</si>
  <si>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</si>
  <si>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</si>
  <si>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</si>
  <si>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</si>
  <si>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</si>
  <si>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</si>
  <si>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</si>
  <si>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</si>
  <si>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</si>
  <si>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</si>
  <si>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</si>
  <si>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</si>
  <si>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</si>
  <si>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</si>
  <si>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</si>
  <si>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</si>
  <si>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</si>
  <si>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</si>
  <si>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</si>
  <si>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</si>
  <si>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</si>
  <si>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</si>
  <si>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</si>
  <si>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</si>
  <si>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</si>
  <si>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</si>
  <si>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</si>
  <si>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</si>
  <si>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</si>
  <si>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</si>
  <si>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</si>
  <si>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</si>
  <si>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</si>
  <si>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</si>
  <si>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</si>
  <si>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</si>
  <si>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</si>
  <si>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</si>
  <si>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</si>
  <si>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</si>
  <si>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</si>
  <si>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on the way ETA: 30 Mins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</si>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</sst>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293.6847435185191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13.189755092593259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45956.633169444445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45956.633169444445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45956.633169444445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45956.633169444445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45956.633169444445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45956.633169444445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45956.633169444445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45956.633169444445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45956.633169444445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45956.633169444445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45956.633169444445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45956.633169444445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45956.633169444445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45956.633169444445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45956.633169444445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45956.633169444445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45956.633169444445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45956.633169444445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45956.633169444445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45956.633169444445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45956.633169444445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45956.633169444445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45956.633169444445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45956.633169444445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45956.633169444445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45956.633169444445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45956.633169444445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45956.633169444445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45956.633169444445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45956.633169444445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45956.633169444445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45956.633169444445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45956.633169444445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45956.633169444445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45956.633169444445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45956.633169444445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45956.633169444445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45956.633169444445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45956.633169444445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45956.633169444445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45956.633169444445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45956.633169444445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45956.633169444445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45956.633169444445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45956.633169444445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45956.633169444445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45956.633169444445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45956.633169444445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45956.633169444445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45956.633169444445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45956.633169444445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45956.633169444445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45956.633169444445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45956.633169444445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7FCC2BBF-0B42-4654-9BC8-95FBEC3EFE5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131.63333148148376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12.137393981480272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45956.633169328707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45956.633169328707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45956.633169328707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45956.633169328707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45956.633169328707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45956.633169328707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45956.633169328707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45956.633169328707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45956.633169328707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45956.633169328707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45956.633169328707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45956.633169328707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45956.633169328707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45956.633169328707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45956.633169328707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45956.633169328707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45956.633169328707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45956.633169328707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45956.633169328707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45956.633169328707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45956.633169328707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45956.633169328707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45956.633169328707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45956.633169328707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45956.633169328707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45956.633169328707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45956.633169328707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45956.633169328707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45956.633169328707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45956.633169328707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45956.633169328707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45956.633169328707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45956.633169328707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45956.633169328707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45956.633169328707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45956.633169328707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45956.633169328707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45956.633169328707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45956.633169328707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45956.633169328707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45956.633169328707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45956.633169328707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45956.633169328707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45956.633169328707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45956.633169328707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45956.633169328707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45956.633169328707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45956.633169328707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45956.633169328707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45956.633169328707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45956.633169328707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45956.633169328707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45956.633169328707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45956.633169328707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45956.633169328707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45956.633169328707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45956.633169328707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45956.633169328707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45956.633169328707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45956.633169328707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45956.633169328707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45956.633169328707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45956.633169328707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45956.633169328707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45956.633169328707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45956.633169328707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45956.633169328707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45956.633169328707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45956.633169328707</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45956.633169328707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45956.633169328707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45956.633169328707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45956.633169328707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45956.633169328707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45956.633169328707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45956.633169328707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45956.633169328707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45956.633169328707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45956.633169328707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45956.633169328707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45956.633169328707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45956.633169328707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45956.633169328707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45956.633169328707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45956.633169328707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45956.633169328707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45956.633169328707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45956.633169328707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45956.633169328707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45956.633169328707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45956.633169328707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45956.633169328707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45956.633169328707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45956.633169328707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45956.633169328707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45956.633169328707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45956.633169328707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45956.633169328707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45956.633169328707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45956.633169328707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45956.633169328707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45956.633169328707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45956.633169328707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45956.633169328707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45956.633169328707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45956.633169328707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45956.633169328707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45956.633169328707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45956.633169328707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45956.633169328707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45956.633169328707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45956.633169328707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45956.633169328707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45956.633169328707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45956.633169328707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45956.633169328707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45956.633169328707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45956.633169328707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45956.633169328707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45956.633169328707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45956.633169328707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45956.633169328707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45956.633169328707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45956.633169328707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45956.633169328707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45956.633169328707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45956.633169328707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45956.633169328707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45956.633169328707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45956.633169328707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45956.633169328707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45956.633169328707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45956.633169328707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45956.633169328707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45956.633169328707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45956.633169328707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45956.633169328707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45956.633169328707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45956.633169328707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45956.633169328707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45956.633169328707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45956.633169328707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45956.633169328707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45956.633169328707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45956.633169328707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45956.633169328707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45956.633169328707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45956.633169328707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45956.633169328707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45956.633169328707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45956.633169328707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45956.633169328707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45956.633169328707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45956.633169328707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45956.633169328707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45956.633169328707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45956.633169328707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45956.633169328707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45956.633169328707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45956.633169328707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45956.633169328707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45956.633169328707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45956.633169328707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45956.633169328707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45956.633169328707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45956.633169328707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45956.633169328707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45956.633169328707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45956.633169328707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45956.633169328707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45956.633169328707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45956.633169328707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45956.633169328707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45956.633169328707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45956.633169328707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45956.633169328707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45956.633169328707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45956.633169328707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45956.633169328707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45956.633169328707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45956.633169328707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45956.633169328707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45956.633169328707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45956.633169328707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45956.633169328707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45956.633169328707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45956.633169328707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45956.633169328707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45956.633169328707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45956.633169328707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45956.633169328707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45956.633169328707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45956.633169328707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45956.633169328707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45956.633169328707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45956.633169328707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45956.633169328707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45956.633169328707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45956.633169328707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45956.633169328707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45956.633169328707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45956.633169328707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45956.633169328707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45956.633169328707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45956.633169328707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45956.633169328707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45956.633169328707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45956.633169328707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45956.633169328707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45956.633169328707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45956.633169328707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45956.633169328707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45956.633169328707</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45956.633169444445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45956.633169444445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45956.633169444445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45956.633169444445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45956.633169444445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45956.633169444445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45956.633169444445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45956.633169444445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45956.633169444445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45956.633169444445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45956.633169444445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45956.633169444445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45956.633169444445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45956.633169444445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45956.633169444445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45956.633169444445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45956.633169444445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45956.633169444445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45956.633169444445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45956.633169444445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45956.633169444445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45956.633169444445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45956.633169444445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45956.633169444445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45956.633169444445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45956.633169444445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45956.633169444445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45956.633169444445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45956.633169444445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45956.633169444445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45956.633169444445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45956.633169444445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45956.633169444445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45956.633169444445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45956.633169444445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45956.633169444445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45956.633169444445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45956.633169444445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45956.633169444445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45956.633169444445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45956.633169444445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45956.633169444445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45956.633169444445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45956.633169444445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45956.633169444445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45956.633169444445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45956.633169444445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45956.633169444445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45956.633169444445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45956.633169444445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45956.633169444445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45956.633169444445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45956.633169444445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45956.633169444445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45956.633169444445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45956.633169444445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45956.633169444445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45956.633169444445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45956.633169444445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45956.633169444445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45956.633169444445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45956.633169444445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45956.633169444445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45956.633169444445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45956.633169444445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45956.633169444445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45956.633169444445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45956.633169444445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45956.633169444445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45956.633169444445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45956.633169444445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45956.633169444445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45956.633169444445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45956.633169444445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45956.633169444445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45956.633169444445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45956.633169444445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45956.633169444445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45956.633169444445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45956.633169444445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45956.633169444445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45956.633169444445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45956.633169444445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45956.633169444445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45956.633169444445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45956.633169444445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45956.633169444445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45956.633169444445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45956.633169444445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45956.633169444445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45956.633169444445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45956.633169444445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45956.633169444445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45956.633169444445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45956.633169444445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45956.633169444445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45956.633169444445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45956.633169444445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45956.633169444445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45956.633169444445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45956.633169444445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45956.633169444445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45956.633169444445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45956.633169444445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45956.633169444445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45956.633169444445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45956.633169444445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45956.633169444445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45956.633169444445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45956.633169444445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45956.633169444445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45956.633169444445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45956.633169444445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45956.633169444445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45956.633169444445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45956.633169444445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45956.633169444445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45956.633169444445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45956.633169444445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45956.633169444445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45956.633169444445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45956.633169444445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45956.633169444445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45956.633169444445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45956.633169444445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45956.633169444445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45956.633169444445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45956.633169444445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45956.633169444445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45956.633169444445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45956.633169444445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45956.633169444445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45956.633169444445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45956.633169444445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45956.633169444445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45956.633169444445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45956.633169444445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45956.633169444445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45956.633169444445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45956.633169444445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45956.633169444445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45956.633169444445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45956.633169444445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45956.633169444445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45956.633169444445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45956.633169444445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45956.633169444445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45956.633169444445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45956.633169444445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45956.633169444445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45956.633169444445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45956.633169444445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45956.633169444445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45956.633169444445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45956.633169444445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45956.633169444445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45956.633169444445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45956.633169444445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45956.633169444445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45956.633169444445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45956.633169444445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45956.633169444445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45956.633169444445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45956.633169444445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45956.633169444445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45956.633169444445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45956.633169444445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45956.633169444445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45956.633169444445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45956.633169444445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45956.633169444445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45956.633169444445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45956.633169444445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45956.633169444445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45956.633169444445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45956.633169444445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45956.633169444445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45956.633169444445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45956.633169444445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45956.633169444445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45956.633169444445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45956.633169444445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45956.633169444445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45956.633169444445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45956.633169444445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45956.633169444445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45956.633169444445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45956.633169444445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45956.633169444445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45956.633169444445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45956.633169444445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45956.633169444445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45956.633169444445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45956.633169444445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45956.633169444445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45956.633169444445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45956.633169444445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45956.633169444445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45956.633169444445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45956.633169444445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45956.633169444445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45956.633169444445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45956.633169444445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45956.633169444445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45956.633169444445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45956.633169444445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45956.633169444445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45956.633169444445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45956.633169444445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45956.633169444445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45956.633169444445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45956.633169444445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45956.633169444445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45956.633169444445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45956.633169444445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45956.633169444445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45956.633169444445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45956.633169444445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45956.633169444445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45956.633169444445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45956.633169444445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45956.633169444445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45956.633169444445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45956.633169444445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45956.633169444445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45956.633169444445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45956.633169444445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45956.633169444445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45956.633169444445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45956.633169444445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45956.633169444445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45956.633169444445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45956.633169444445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45956.633169444445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45956.633169444445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45956.633169444445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45956.633169444445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45956.633169444445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45956.633169444445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45956.633169444445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45956.633169444445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45956.633169444445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45956.633169444445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45956.633169444445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45956.633169444445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45956.633169444445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45956.633169444445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45956.633169444445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45956.633169444445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45956.633169444445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45956.633169444445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45956.633169444445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45956.633169444445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45956.633169444445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45956.633169444445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45956.633169444445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45956.633169444445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45956.633169444445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45956.633169444445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45956.633169444445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45956.633169444445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45956.633169444445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45956.633169444445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45956.633169444445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45956.633169444445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45956.633169444445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45956.633169444445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45956.633169444445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45956.633169444445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45956.633169444445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45956.633169444445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45956.633169444445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45956.633169444445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45956.633169444445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45956.633169444445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45956.633169444445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45956.633169444445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45956.633169444445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45956.633169444445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45956.633169444445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45956.633169444445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45956.633169444445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45956.633169444445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45956.633169444445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45956.633169444445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45956.633169444445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45956.633169444445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45956.633169444445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45956.633169444445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45956.633169444445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45956.633169444445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45956.633169444445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45956.633169444445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45956.633169444445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45956.633169444445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45956.633169444445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45956.633169444445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45956.633169444445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45956.633169444445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45956.633169444445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45956.633169444445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45956.633169444445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45956.633169444445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45956.633169444445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45956.633169444445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45956.633169444445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45956.633169444445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45956.633169444445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45956.633169444445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45956.633169444445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45956.633169444445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45956.633169444445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45956.633169444445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45956.633169444445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45956.633169444445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45956.633169444445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45956.633169444445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45956.633169444445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45956.633169444445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45956.633169444445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45956.633169444445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45956.633169444445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45956.633169444445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45956.633169444445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45956.633169444445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45956.633169444445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45956.633169444445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45956.633169444445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45956.633169444445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45956.633169444445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45956.633169444445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45956.633169444445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45956.633169444445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45956.633169444445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45956.633169444445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45956.633169444445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45956.633169444445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45956.633169444445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45956.633169444445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45956.633169444445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45956.633169444445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45956.633169444445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45956.633169444445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45956.633169444445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45956.633169444445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45956.633169444445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45956.633169444445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45956.633169444445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45956.633169444445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45956.633169444445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45956.633169444445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45956.633169444445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45956.633169444445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45956.633169444445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45956.633169444445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45956.633169444445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45956.633169444445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45956.633169444445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45956.633169444445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45956.633169444445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45956.633169444445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45956.633169444445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45956.633169444445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45956.633169444445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45956.633169444445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45956.633169444445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45956.633169444445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45956.633169444445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45956.633169444445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45956.633169444445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45956.633169444445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45956.633169444445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45956.633169444445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45956.633169444445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45956.633169444445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45956.633169444445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45956.633169444445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45956.633169444445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45956.633169444445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45956.633169444445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45956.633169444445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45956.633169444445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45956.633169444445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45956.633169444445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45956.633169444445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45956.633169444445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45956.633169444445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45956.633169444445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45956.633169444445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45956.633169444445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45956.633169444445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45956.633169444445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45956.633169444445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45956.633169444445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45956.633169444445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45956.633169444445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45956.633169444445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45956.633169444445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45956.633169444445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45956.633169444445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45956.633169444445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45956.633169444445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45956.633169444445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45956.633169444445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45956.633169444445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45956.633169444445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45956.633169444445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45956.633169444445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45956.633169444445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45956.633169444445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45956.633169444445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45956.633169444445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45956.633169444445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45956.633169444445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45956.633169444445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45956.633169444445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45956.633169444445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45956.633169444445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45956.633169444445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45956.633169444445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45956.633169444445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45956.633169444445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45956.633169444445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45956.633169444445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45956.633169444445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45956.633169444445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45956.633169444445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45956.633169444445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45956.633169444445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45956.633169444445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45956.633169444445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45956.633169444445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45956.633169444445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45956.633169444445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45956.633169444445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45956.633169444445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45956.633169444445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45956.633169444445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45956.633169444445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45956.633169444445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45956.633169444445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45956.633169444445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45956.633169444445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45956.633169444445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45956.633169444445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45956.633169444445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45956.633169444445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45956.633169444445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45956.633169444445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45956.633169444445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45956.633169444445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45956.633169444445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45956.633169444445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45956.633169444445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45956.633169444445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45956.633169444445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45956.633169444445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45956.633169444445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45956.633169444445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45956.633169444445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45956.633169444445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45956.633169444445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45956.633169444445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45956.633169444445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45956.633169444445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45956.633169444445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45956.633169444445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45956.633169444445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45956.633169444445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45956.633169444445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45956.633169444445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45956.633169444445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45956.633169444445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45956.633169444445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45956.633169444445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45956.633169444445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45956.633169444445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45956.633169444445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45956.633169444445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45956.633169444445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45956.633169444445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45956.633169444445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45956.633169444445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45956.633169444445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45956.633169444445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45956.633169444445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45956.633169444445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45956.633169444445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45956.633169444445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45956.633169444445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45956.633169444445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45956.633169444445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45956.633169444445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45956.633169444445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45956.633169444445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45956.633169444445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45956.633169444445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45956.633169444445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45956.633169444445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45956.633169444445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45956.633169444445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45956.633169444445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45956.633169444445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45956.633169444445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45956.633169444445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45956.633169444445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45956.633169444445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45956.633169444445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45956.633169444445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45956.633169444445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45956.633169444445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45956.633169444445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45956.633169444445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45956.633169444445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45956.633169444445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45956.633169444445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45956.633169444445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45956.633169444445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45956.633169444445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45956.633169444445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45956.633169444445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45956.633169444445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45956.633169444445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45956.633169444445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45956.633169444445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45956.633169444445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45956.633169444445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45956.633169444445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45956.633169444445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45956.633169444445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45956.633169444445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45956.633169444445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45956.633169444445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45956.633169444445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45956.633169444445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45956.633169444445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45956.633169444445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45956.633169444445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45956.633169444445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45956.633169444445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45956.633169444445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45956.633169444445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45956.633169444445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45956.633169444445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45956.633169444445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45956.633169444445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45956.633169444445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45956.633169444445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45956.633169444445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45956.633169444445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45956.633169444445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45956.633169444445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45956.633169444445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45956.633169444445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45956.633169444445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45956.633169444445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45956.633169444445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45956.633169444445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45956.633169444445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45956.633169444445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45956.633169444445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45956.633169444445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45956.633169444445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45956.633169444445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45956.633169444445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45956.633169444445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45956.633169444445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45956.633169444445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45956.633169444445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45956.633169444445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45956.633169444445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45956.633169444445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45956.633169444445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45956.633169444445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45956.633169444445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45956.633169444445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45956.633169444445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45956.633169444445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45956.633169444445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45956.633169444445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45956.633169444445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45956.633169444445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45956.633169444445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45956.633169444445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45956.633169444445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45956.633169444445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45956.633169444445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45956.633169444445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45956.633169444445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45956.633169444445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45956.633169444445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45956.633169444445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45956.633169444445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45956.633169444445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45956.633169444445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45956.633169444445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45956.633169444445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45956.633169444445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45956.633169444445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45956.633169444445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45956.633169444445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45956.633169444445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45956.633169444445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45956.633169444445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45956.633169444445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45956.633169444445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45956.633169444445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45956.633169444445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45956.633169444445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45956.633169444445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45956.633169444445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45956.633169444445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45956.633169444445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45956.633169444445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45956.633169444445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45956.633169444445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45956.633169444445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45956.633169444445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45956.633169444445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45956.633169444445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45956.633169444445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45956.633169444445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45956.633169444445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45956.633169444445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45956.633169444445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45956.633169444445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45956.633169444445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45956.633169444445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45956.633169444445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45956.633169444445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45956.633169444445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45956.633169444445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45956.633169444445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45956.633169444445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45956.633169444445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45956.633169444445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45956.633169444445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45956.633169444445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45956.633169444445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45956.633169444445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45956.633169444445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45956.633169444445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45956.633169444445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45956.633169444445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45956.633169444445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45956.633169444445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45956.633169444445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45956.633169444445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45956.633169444445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45956.633169444445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45956.633169444445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45956.633169444445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45956.633169444445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45956.633169444445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45956.633169444445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45956.633169444445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45956.633169444445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45956.633169444445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45956.633169444445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45956.633169444445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45956.633169444445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45956.633169444445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45956.633169444445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45956.633169444445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45956.633169444445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45956.633169444445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45956.633169444445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45956.633169444445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45956.633169444445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45956.633169444445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45956.633169444445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45956.633169444445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45956.633169444445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45956.633169444445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45956.633169444445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45956.633169444445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45956.633169444445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45956.633169444445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45956.633169444445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45956.633169444445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45956.633169444445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45956.633169444445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45956.633169444445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45956.633169444445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45956.633169444445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45956.633169444445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45956.633169444445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45956.633169444445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45956.633169444445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45956.633169444445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45956.633169444445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45956.633169444445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45956.633169444445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45956.633169444445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45956.633169444445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45956.633169444445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45956.633169444445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45956.633169444445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45956.633169444445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45956.633169444445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45956.633169444445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45956.633169444445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45956.633169444445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45956.633169444445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45956.633169444445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45956.633169444445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45956.633169444445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45956.633169444445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45956.633169444445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45956.633169444445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45956.633169444445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45956.633169444445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45956.633169444445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45956.633169444445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45956.633169444445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45956.633169444445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45956.633169444445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45956.633169444445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45956.633169444445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45956.633169444445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45956.633169444445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45956.633169444445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45956.633169444445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45956.633169444445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45956.633169444445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45956.633169444445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45956.633169444445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45956.633169444445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45956.633169444445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45956.633169444445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45956.633169444445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45956.633169444445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45956.633169444445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45956.633169444445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45956.633169444445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45956.633169444445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45956.633169444445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45956.633169444445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45956.633169444445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45956.633169444445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45956.633169444445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45956.633169444445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45956.633169444445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45956.633169444445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45956.633169444445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45956.633169444445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45956.633169444445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45956.633169444445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45956.633169444445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45956.633169444445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45956.633169444445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45956.633169444445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45956.633169444445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45956.633169444445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45956.633169444445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45956.633169444445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45956.633169444445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45956.633169444445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45956.633169444445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45956.633169444445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45956.633169444445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45956.633169444445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45956.633169444445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45956.633169444445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45956.633169444445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45956.633169444445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45956.633169444445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45956.633169444445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45956.633169444445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45956.633169444445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45956.633169444445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45956.633169444445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45956.633169444445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45956.633169444445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45956.633169444445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45956.633169444445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45956.633169444445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45956.633169444445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45956.633169444445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45956.633169444445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45956.633169444445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45956.633169444445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45956.633169444445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45956.633169444445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45956.633169444445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45956.633169444445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45956.633169444445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45956.633169444445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45956.633169444445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45956.633169444445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45956.633169444445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45956.633169444445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45956.633169444445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45956.633169444445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45956.633169444445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45956.633169444445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45956.633169444445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45956.633169444445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45956.633169444445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45956.633169444445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45956.633169444445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45956.633169444445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45956.633169444445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45956.633169444445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45956.633169444445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45956.633169444445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45956.633169444445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45956.633169444445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45956.633169444445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45956.633169444445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45956.633169444445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45956.633169444445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45956.633169444445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45956.633169444445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45956.633169444445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45956.633169444445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45956.633169444445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45956.633169444445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45956.633169444445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45956.633169444445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45956.633169444445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45956.633169444445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45956.633169444445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45956.633169444445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45956.633169444445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45956.633169444445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45956.633169444445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45956.633169444445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45956.633169444445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45956.633169444445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45956.633169444445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45956.633169444445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45956.633169444445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45956.633169444445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45956.633169444445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45956.633169444445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45956.633169444445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45956.633169444445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45956.633169444445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45956.633169444445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45956.633169444445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45956.633169444445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45956.633169444445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45956.633169444445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45956.633169444445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45956.633169444445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45956.633169444445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45956.633169444445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45956.633169444445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45956.633169444445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45956.633169444445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45956.633169444445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45956.633169444445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45956.633169444445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45956.633169444445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45956.633169444445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45956.633169444445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45956.633169444445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45956.633169444445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45956.633169444445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45956.633169444445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45956.633169444445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45956.633169444445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45956.633169444445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45956.633169444445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45956.633169444445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45956.633169444445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45956.633169444445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45956.633169444445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45956.633169444445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45956.633169444445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45956.633169444445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45956.633169444445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45956.633169444445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45956.633169444445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45956.633169444445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45956.633169444445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45956.633169444445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45956.633169444445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45956.633169444445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45956.633169444445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45956.633169444445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45956.633169444445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45956.633169444445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45956.633169444445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45956.633169444445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45956.633169444445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45956.633169444445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45956.633169444445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45956.633169444445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45956.633169444445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45956.633169444445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45956.633169444445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45956.633169444445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45956.633169444445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45956.633169444445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45956.633169444445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45956.633169444445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45956.633169444445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45956.633169444445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45956.633169444445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45956.633169444445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45956.633169444445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45956.633169444445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45956.633169444445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45956.633169444445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45956.633169444445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45956.633169444445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45956.633169444445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45956.633169444445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45956.633169444445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45956.633169444445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45956.633169444445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45956.633169444445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45956.633169444445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45956.633169444445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45956.633169444445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45956.633169444445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45956.633169444445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45956.633169444445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45956.633169444445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45956.633169444445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45956.633169444445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45956.633169444445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45956.633169444445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45956.633169444445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45956.633169444445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45956.633169444445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45956.633169444445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45956.633169444445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45956.633169444445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45956.633169444445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45956.633169444445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45956.633169444445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45956.633169444445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45956.633169444445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45956.633169444445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45956.633169444445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45956.633169444445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45956.633169444445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45956.633169444445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45956.633169444445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45956.633169444445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45956.633169444445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45956.633169444445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45956.633169444445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45956.633169444445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45956.633169444445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45956.633169444445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45956.633169444445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45956.633169444445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45956.633169444445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45956.633169444445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45956.633169444445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45956.633169444445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45956.633169444445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45956.633169444445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45956.633169444445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45956.633169444445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45956.633169444445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45956.633169444445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45956.633169444445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45956.633169444445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45956.633169444445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45956.633169444445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45956.633169444445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45956.633169444445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45956.633169444445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45956.633169444445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45956.633169444445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45956.633169444445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45956.633169444445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45956.633169444445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45956.633169444445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45956.633169444445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45956.633169444445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45956.633169444445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45956.633169444445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45956.633169444445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45956.633169444445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45956.633169444445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45956.633169444445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45956.633169444445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45956.633169444445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45956.633169444445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45956.633169444445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45956.633169444445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45956.633169444445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45956.633169444445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45956.633169444445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45956.633169444445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45956.633169444445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45956.633169444445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45956.633169444445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45956.633169444445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45956.633169444445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45956.633169444445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45956.633169444445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45956.633169444445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45956.633169444445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45956.633169444445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45956.633169444445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45956.633169444445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45956.633169444445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45956.633169444445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45956.633169444445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45956.633169444445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45956.633169444445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45956.633169444445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45956.633169444445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45956.633169444445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45956.633169444445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45956.633169444445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45956.633169444445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45956.633169444445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45956.633169444445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45956.633169444445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45956.633169444445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45956.633169444445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45956.633169444445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45956.633169444445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45956.633169444445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45956.633169444445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45956.633169444445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45956.633169444445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45956.633169444445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45956.633169444445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45956.633169444445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45956.633169444445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45956.633169444445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45956.633169444445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45956.633169444445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45956.633169444445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45956.633169444445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45956.633169444445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45956.633169444445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45956.633169444445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45956.633169444445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45956.633169444445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45956.633169444445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45956.633169444445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45956.633169444445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45956.633169444445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45956.633169444445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45956.633169444445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45956.633169444445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45956.633169444445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45956.633169444445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45956.633169444445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45956.633169444445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45956.633169444445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45956.633169444445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45956.633169444445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45956.633169444445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45956.633169444445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45956.633169444445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45956.633169444445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45956.633169444445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45956.633169444445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45956.633169444445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45956.633169444445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45956.633169444445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45956.633169444445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45956.633169444445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45956.633169444445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45956.633169444445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45956.633169444445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45956.633169444445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45956.633169444445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45956.633169444445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45956.633169444445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45956.633169444445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45956.633169444445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45956.633169444445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45956.633169444445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45956.633169444445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45956.633169444445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45956.633169444445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45956.633169444445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45956.633169444445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45956.633169444445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45956.633169444445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45956.633169444445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45956.633169444445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45956.633169444445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45956.633169444445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45956.633169444445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45956.633169444445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45956.633169444445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45956.633169444445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45956.633169444445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45956.633169444445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45956.633169444445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45956.633169444445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45956.633169444445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45956.633169444445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45956.633169444445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45956.633169444445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45956.633169444445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45956.633169444445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45956.633169444445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45956.633169444445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45956.633169444445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45956.633169444445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45956.633169444445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45956.633169444445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45956.633169444445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45956.633169444445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45956.633169444445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45956.633169444445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45956.633169444445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tabSelected="1" workbookViewId="0">
      <selection activeCell="A19" sqref="A19:XFD1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253.15245185184904</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2.9984472222204204</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R4</v>
      </c>
      <c r="C4" s="120"/>
      <c r="D4" s="121" t="s">
        <v>33900</v>
      </c>
      <c r="E4" s="98" t="s">
        <v>38998</v>
      </c>
      <c r="F4" s="123"/>
      <c r="G4" s="124">
        <f ca="1">IFERROR(NOW()-F4,"")</f>
        <v>45956.633169444445</v>
      </c>
      <c r="H4" s="123"/>
      <c r="I4" s="119" t="str">
        <f>IFERROR(VLOOKUP(D4,DB!A:F,6,0),"")</f>
        <v>SCECO</v>
      </c>
      <c r="J4" s="119" t="str">
        <f>IFERROR(VLOOKUP(D4,DB!A:G,7,0),"")</f>
        <v>In progress</v>
      </c>
      <c r="K4" s="125"/>
      <c r="L4" s="121" t="str">
        <f>IFERROR(VLOOKUP(D4,DB!A:I,9,0),"")</f>
        <v>Latis</v>
      </c>
    </row>
    <row r="5" spans="1:16" ht="15" customHeight="1">
      <c r="A5" s="119"/>
      <c r="B5" s="119" t="str">
        <f>IFERROR(VLOOKUP(D5,DB!A:K,11,0),"")</f>
        <v/>
      </c>
      <c r="C5" s="120"/>
      <c r="D5" s="94"/>
      <c r="E5" s="98"/>
      <c r="F5" s="123"/>
      <c r="G5" s="124">
        <f ca="1">IFERROR(NOW()-F5,"")</f>
        <v>45956.633169444445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45956.633169444445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45956.633169444445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45956.633169444445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45956.633169444445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45956.633169444445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45956.633169444445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45956.633169444445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45956.633169444445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45956.633169444445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45956.633169444445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45956.633169444445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45956.633169444445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45956.633169444445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45956.633169444445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45956.633169444445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45956.633169444445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45956.633169444445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45956.633169444445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45956.633169444445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45956.633169444445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45956.633169444445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45956.633169444445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45956.633169444445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45956.633169444445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45956.633169444445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45956.633169444445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45956.633169444445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45956.633169444445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45956.633169444445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45956.633169444445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45956.633169444445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45956.633169444445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45956.633169444445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45956.633169444445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45956.633169444445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45956.633169444445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45956.633169444445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45956.633169444445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45956.633169444445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45956.633169444445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45956.633169444445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45956.633169444445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45956.633169444445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45956.633169444445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45956.633169444445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45956.633169444445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45956.633169444445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45956.633169444445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45956.633169444445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45956.633169444445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45956.633169444445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45956.633169444445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45956.633169444445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45956.633169444445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45956.633169444445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45956.633169444445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45956.633169444445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45956.633169444445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45956.633169444445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45956.633169444445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45956.633169444445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45956.633169444445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45956.633169444445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45956.633169444445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45956.633169444445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45956.633169444445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45956.633169444445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45956.633169444445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45956.633169444445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45956.633169444445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45956.633169444445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45956.633169444445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45956.633169444445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45956.633169444445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45956.633169444445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45956.633169444445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45956.633169444445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45956.633169444445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45956.633169444445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45956.633169444445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45956.633169444445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45956.633169444445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45956.633169444445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45956.633169444445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45956.633169444445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45956.633169444445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45956.633169444445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45956.633169444445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45956.633169444445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45956.633169444445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45956.633169444445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45956.633169444445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45956.633169444445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45956.633169444445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45956.633169444445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45956.633169444445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45956.633169444445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45956.633169444445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45956.633169444445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45956.633169444445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45956.633169444445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45956.633169444445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45956.633169444445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45956.633169444445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45956.633169444445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45956.633169444445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45956.633169444445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45956.633169444445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45956.633169444445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45956.633169444445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45956.633169444445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45956.633169444445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45956.633169444445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45956.633169444445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45956.633169444445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45956.633169444445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45956.633169444445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45956.633169444445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45956.633169444445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45956.633169444445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45956.633169444445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45956.633169444445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45956.633169444445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45956.633169444445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45956.633169444445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45956.633169444445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45956.633169444445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45956.633169444445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45956.633169444445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45956.633169444445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45956.633169444445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45956.633169444445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45956.633169444445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45956.633169444445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45956.633169444445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45956.633169444445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45956.633169444445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45956.633169444445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45956.633169444445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45956.633169444445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45956.633169444445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45956.633169444445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45956.633169444445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45956.633169444445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45956.633169444445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45956.633169444445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45956.633169444445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45956.633169444445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45956.633169444445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45956.633169444445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45956.633169444445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45956.633169444445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45956.633169444445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45956.633169444445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45956.633169444445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45956.633169444445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45956.633169444445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45956.633169444445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45956.633169444445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45956.633169444445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45956.633169444445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45956.633169444445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45956.633169444445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45956.633169444445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45956.633169444445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45956.633169444445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45956.633169444445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45956.633169444445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45956.633169444445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45956.633169444445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45956.633169444445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45956.633169444445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45956.633169444445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45956.633169444445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45956.633169444445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45956.633169444445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45956.633169444445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45956.633169444445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45956.633169444445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45956.633169444445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45956.633169444445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45956.633169444445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45956.633169444445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45956.633169444445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45956.633169444445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45956.633169444445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45956.633169444445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45956.633169444445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45956.633169444445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45956.633169444445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45956.633169444445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45956.633169444445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45956.633169444445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45956.633169444445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45956.633169444445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45956.633169444445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45956.633169444445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45956.633169444445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45956.633169444445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45956.633169444445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45956.633169444445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45956.633169444445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45956.633169444445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45956.633169444445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45956.633169444445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45956.633169444445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45956.633169444445</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45956.633169444445</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64.801109259256918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30.444292129628593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7.972058333332825</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0.12720879630069248</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38422</v>
      </c>
      <c r="E6" s="152" t="s">
        <v>38998</v>
      </c>
      <c r="F6" s="153">
        <v>45956.585034722222</v>
      </c>
      <c r="G6" s="154">
        <f ca="1">IFERROR(NOW()-F6,"")</f>
        <v>4.8134722223039716E-2</v>
      </c>
      <c r="H6" s="153">
        <v>45956.576701388891</v>
      </c>
      <c r="I6" s="152" t="str">
        <f>IFERROR(VLOOKUP(D6,DB!A:F,6,0),"")</f>
        <v>SCECO</v>
      </c>
      <c r="J6" s="152" t="str">
        <f>IFERROR(VLOOKUP(D6,DB!A:G,7,0),"")</f>
        <v>Haj Removal</v>
      </c>
      <c r="K6" s="152" t="s">
        <v>39099</v>
      </c>
      <c r="L6" s="152" t="str">
        <f>IFERROR(VLOOKUP(D6,DB!A:I,9,0),"")</f>
        <v>Latis</v>
      </c>
    </row>
    <row r="7" spans="1:13" ht="15">
      <c r="A7" s="152"/>
      <c r="B7" s="152" t="str">
        <f>IFERROR(VLOOKUP(D7,DB!A:K,11,0),"")</f>
        <v/>
      </c>
      <c r="C7" s="152"/>
      <c r="D7" s="152"/>
      <c r="E7" s="152"/>
      <c r="F7" s="153"/>
      <c r="G7" s="154">
        <f ca="1">IFERROR(NOW()-F7,"")</f>
        <v>45956.633169444445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45956.633169444445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45956.633169444445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45956.633169444445</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45956.633169444445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45956.633169444445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45956.633169444445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45956.633169444445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45956.633169444445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45956.633169444445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45956.633169444445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45956.633169444445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45956.633169444445</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45956.633169444445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45956.633169444445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45956.633169444445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45956.633169444445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45956.633169444445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45956.633169444445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45956.633169444445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45956.633169444445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45956.633169444445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45956.633169444445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45956.633169444445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45956.633169444445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45956.633169444445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45956.633169444445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45956.633169444445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45956.633169444445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45956.633169444445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45956.633169444445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45956.633169444445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45956.633169444445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45956.633169444445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45956.633169444445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45956.633169444445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45956.633169444445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45956.633169444445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45956.633169444445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45956.633169444445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45956.633169444445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45956.633169444445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45956.633169444445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45956.633169444445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45956.633169444445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45956.633169444445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45956.633169444445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45956.633169444445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45956.633169444445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45956.633169444445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45956.633169444445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45956.633169444445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45956.633169444445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45956.633169444445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45956.633169444445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45956.633169444445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45956.633169444445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45956.633169444445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45956.633169444445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45956.633169444445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45956.633169444445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45956.633169444445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45956.633169444445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45956.633169444445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45956.633169444445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45956.633169444445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45956.633169444445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45956.633169444445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45956.633169444445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45956.633169444445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45956.633169444445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45956.633169444445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45956.633169444445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45956.633169444445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45956.633169444445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45956.633169444445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45956.633169444445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45956.633169444445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45956.633169444445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45956.633169444445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45956.633169444445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45956.633169444445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45956.633169444445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45956.633169444445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45956.633169444445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45956.633169444445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45956.633169444445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45956.633169444445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45956.633169444445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45956.633169444445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45956.633169444445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45956.633169444445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45956.633169444445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45956.633169444445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45956.633169444445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45956.633169444445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45956.633169444445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45956.633169444445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45956.633169444445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45956.633169444445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45956.633169444445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45956.633169444445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45956.633169444445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45956.633169444445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45956.633169444445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45956.633169444445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45956.633169444445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45956.633169444445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45956.633169444445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45956.633169444445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45956.633169444445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45956.633169444445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45956.633169444445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45956.633169444445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45956.633169444445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45956.633169444445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45956.633169444445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45956.633169444445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45956.633169444445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45956.633169444445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45956.633169444445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45956.633169444445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45956.633169444445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45956.633169444445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45956.633169444445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45956.633169444445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45956.633169444445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45956.633169444445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45956.633169444445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45956.633169444445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45956.633169444445</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45956.633169444445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45956.633169444445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45956.633169444445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45956.633169444445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45956.633169444445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45956.633169444445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45956.633169444445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45956.633169444445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45956.633169444445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45956.633169444445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45956.633169444445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45956.633169444445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45956.633169444445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45956.633169444445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45956.633169444445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45956.633169444445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45956.633169444445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45956.633169444445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45956.633169444445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45956.633169444445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45956.633169444445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45956.633169444445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45956.633169444445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45956.633169444445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45956.633169444445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45956.633169444445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45956.633169444445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45956.633169444445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45956.633169444445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45956.633169444445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45956.633169444445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45956.633169444445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45956.633169444445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45956.633169444445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45956.633169444445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45956.633169444445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45956.633169444445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45956.633169444445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45956.633169444445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45956.633169444445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45956.633169444445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45956.633169444445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45956.633169444445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45956.633169444445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45956.633169444445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45956.633169444445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45956.633169444445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45956.633169444445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45956.633169444445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45956.633169444445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45956.633169444445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45956.633169444445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45956.633169444445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45956.633169444445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45956.633169444445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45956.633169444445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45956.633169444445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45956.633169444445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45956.633169444445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45956.633169444445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45956.633169444445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45956.633169444445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45956.633169444445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45956.633169444445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45956.633169444445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45956.633169444445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45956.633169444445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45956.633169444445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45956.633169444445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45956.633169444445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45956.633169444445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45956.633169444445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45956.633169444445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45956.633169444445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45956.633169444445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45956.633169444445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45956.633169444445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45956.633169444445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45956.633169444445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45956.633169444445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45956.633169444445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45956.633169444445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45956.633169444445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45956.633169444445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45956.633169444445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45956.633169444445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45956.633169444445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45956.633169444445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45956.633169444445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45956.633169444445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45956.633169444445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45956.633169444445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45956.633169444445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45956.633169444445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45956.633169444445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45956.633169444445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45956.633169444445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45956.633169444445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45956.633169444445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45956.633169444445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45956.633169444445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45956.633169444445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45956.633169444445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45956.633169444445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45956.633169444445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45956.633169444445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45956.633169444445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45956.633169444445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45956.633169444445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45956.633169444445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45956.633169444445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45956.633169444445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45956.633169444445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45956.633169444445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45956.633169444445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45956.633169444445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45956.633169444445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45956.633169444445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45956.633169444445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45956.633169444445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45956.633169444445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45956.633169444445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45956.633169444445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45956.633169444445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45956.633169444445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45956.633169444445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45956.633169444445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45956.633169444445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45956.633169444445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45956.633169444445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45956.633169444445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45956.633169444445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45956.633169444445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45956.633169444445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45956.633169444445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45956.633169444445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45956.633169444445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45956.633169444445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45956.633169444445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45956.633169444445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45956.633169444445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45956.633169444445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45956.633169444445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45956.633169444445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45956.633169444445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45956.633169444445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45956.633169444445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45956.633169444445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45956.633169444445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45956.633169444445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45956.633169444445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45956.633169444445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45956.633169444445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45956.633169444445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45956.633169444445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45956.633169444445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45956.633169444445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45956.633169444445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45956.633169444445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45956.633169444445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45956.633169444445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45956.633169444445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45956.633169444445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45956.633169444445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45956.633169444445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45956.633169444445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45956.633169444445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45956.633169444445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45956.633169444445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45956.633169444445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45956.633169444445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45956.633169444445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45956.633169444445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45956.633169444445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45956.633169444445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45956.633169444445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45956.633169444445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45956.633169444445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45956.633169444445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45956.633169444445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45956.633169444445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45956.633169444445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45956.633169444445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45956.633169444445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45956.633169444445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45956.633169444445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45956.633169444445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45956.633169444445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45956.633169444445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45956.633169444445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45956.633169444445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45956.633169444445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45956.633169444445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45956.633169444445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45956.633169444445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45956.633169444445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45956.633169444445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45956.633169444445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45956.633169444445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45956.633169444445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45956.633169444445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45956.633169444445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45956.633169444445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45956.633169444445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45956.633169444445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45956.633169444445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45956.633169444445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45956.633169444445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45956.633169444445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45956.633169444445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45956.633169444445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45956.633169444445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45956.633169444445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45956.633169444445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45956.633169444445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45956.633169444445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45956.633169444445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45956.633169444445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45956.633169444445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45956.633169444445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45956.633169444445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45956.633169444445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45956.633169444445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45956.633169444445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45956.633169444445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45956.633169444445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45956.633169444445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45956.633169444445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45956.633169444445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45956.633169444445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45956.633169444445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45956.633169444445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45956.633169444445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45956.633169444445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45956.633169444445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45956.633169444445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45956.633169444445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45956.633169444445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45956.633169444445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45956.633169444445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45956.633169444445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45956.633169444445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45956.633169444445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45956.633169444445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45956.633169444445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45956.633169444445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45956.633169444445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45956.633169444445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45956.633169444445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45956.633169444445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45956.633169444445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45956.633169444445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45956.633169444445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45956.633169444445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45956.633169444445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45956.633169444445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45956.633169444445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45956.633169444445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45956.633169444445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45956.633169444445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45956.633169444445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45956.633169444445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45956.633169444445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45956.633169444445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45956.633169444445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45956.633169444445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45956.633169444445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45956.633169444445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45956.633169444445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45956.633169444445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45956.633169444445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45956.633169444445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45956.633169444445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45956.633169444445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45956.633169444445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45956.633169444445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45956.633169444445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45956.633169444445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45956.633169444445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45956.633169444445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45956.633169444445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45956.633169444445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45956.633169444445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45956.633169444445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45956.633169444445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45956.633169444445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45956.633169444445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45956.633169444445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45956.633169444445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45956.633169444445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45956.633169444445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45956.633169444445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45956.633169444445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45956.633169444445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45956.633169444445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45956.633169444445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45956.633169444445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45956.633169444445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45956.633169444445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45956.633169444445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45956.633169444445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45956.633169444445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45956.633169444445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45956.633169444445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45956.633169444445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45956.633169444445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45956.633169444445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45956.633169444445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45956.633169444445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45956.633169444445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45956.633169444445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45956.633169444445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45956.633169444445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45956.633169444445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45956.633169444445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45956.633169444445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45956.633169444445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45956.633169444445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45956.633169444445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45956.633169444445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45956.633169444445</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0.52875960648088949</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4</v>
      </c>
      <c r="D3" s="103" t="s">
        <v>32684</v>
      </c>
      <c r="E3" s="106" t="s">
        <v>39103</v>
      </c>
      <c r="F3" s="107">
        <v>45956.62903935185</v>
      </c>
      <c r="G3" s="77">
        <f ca="1">IFERROR(NOW()-F3,"-")</f>
        <v>4.1299768563476391E-3</v>
      </c>
      <c r="H3" s="107">
        <v>45956.619884259257</v>
      </c>
      <c r="I3" s="103" t="str">
        <f>IFERROR(VLOOKUP(D3,DB!A:F,6,0),"")</f>
        <v>SCECO</v>
      </c>
      <c r="J3" s="102" t="str">
        <f>IFERROR(VLOOKUP(D3,DB!A:G,7,0),"")</f>
        <v>Vandalized</v>
      </c>
      <c r="K3" s="108" t="s">
        <v>39104</v>
      </c>
      <c r="L3" s="109" t="str">
        <f>IFERROR(VLOOKUP(D3,DB!A:I,9,0),"")</f>
        <v>Latis</v>
      </c>
    </row>
    <row r="4" spans="1:16383" ht="31.5" customHeight="1">
      <c r="A4" s="104"/>
      <c r="B4" s="103" t="str">
        <f>IFERROR(VLOOKUP(D4,DB!A:K,11,0),"")</f>
        <v/>
      </c>
      <c r="C4" s="105"/>
      <c r="D4" s="103"/>
      <c r="E4" s="106"/>
      <c r="F4" s="107"/>
      <c r="G4" s="77">
        <f ca="1">IFERROR(NOW()-F4,"-")</f>
        <v>45956.633169444445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45956.633169444445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45956.633169444445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45956.633169444445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45956.633169444445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45956.633169444445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45956.633169444445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45956.633169444445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45956.633169444445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45956.633169444445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45956.633169444445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45956.633169444445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45956.633169444445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45956.633169444445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45956.633169444445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45956.633169444445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45956.633169444445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45956.633169444445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45956.633169444445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45956.633169444445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45956.633169444445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45956.633169444445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45956.633169444445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45956.633169444445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45956.633169444445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45956.633169444445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45956.633169444445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45956.633169444445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45956.633169444445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45956.633169444445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45956.633169444445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45956.633169444445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45956.633169444445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45956.633169444445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45956.633169444445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45956.633169444445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45956.633169444445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45956.633169444445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45956.633169444445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45956.633169444445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45956.633169444445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45956.633169444445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45956.633169444445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45956.633169444445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45956.633169444445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45956.633169444445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45956.633169444445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45956.633169444445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45956.633169444445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45956.633169444445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45956.633169444445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45956.633169444445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45956.633169444445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45956.633169444445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45956.633169444445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45956.633169444445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45956.633169444445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45956.633169444445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45956.633169444445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45956.633169444445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45956.633169444445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45956.633169444445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45956.633169444445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45956.633169444445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45956.633169444445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45956.633169444445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45956.633169444445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45956.633169444445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45956.633169444445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45956.633169444445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45956.633169444445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45956.633169444445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45956.633169444445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45956.633169444445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45956.633169444445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45956.633169444445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45956.633169444445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45956.633169444445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45956.633169444445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45956.633169444445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45956.633169444445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45956.633169444445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45956.633169444445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45956.633169444445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45956.633169444445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45956.633169444445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45956.633169444445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45956.633169444445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45956.633169444445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45956.633169444445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45956.633169444445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45956.633169444445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45956.633169444445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45956.633169444445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45956.633169444445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45956.633169444445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45956.633169444445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45956.633169444445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45956.633169444445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45956.633169444445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45956.633169444445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45956.633169444445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45956.633169444445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45956.633169444445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45956.633169444445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45956.633169444445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45956.633169444445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45956.633169444445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45956.633169444445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45956.633169444445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45956.633169444445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45956.633169444445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45956.633169444445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45956.633169444445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45956.633169444445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45956.633169444445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45956.633169444445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45956.633169444445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45956.633169444445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45956.633169444445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45956.633169444445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45956.633169444445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45956.633169444445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45956.633169444445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45956.633169444445</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2025-10-26T12:12:34Z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