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878" documentId="120_S{2AC9BD13-BADA-5192-A53E-5A8FF88502F6}" xr6:coauthVersionLast="47" xr6:coauthVersionMax="47" xr10:uidLastSave="{73373FF3-648C-4A85-829C-D7269A88C687}"/>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<sst xmlns="http://schemas.openxmlformats.org/spreadsheetml/2006/main" count="181507" uniqueCount="39130">
  <si>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</si>
  <si>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</si>
  <si>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</si>
  <si>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</si>
  <si>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</si>
  <si>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</si>
  <si>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</si>
  <si>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</si>
  <si>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</si>
  <si>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</si>
  <si>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</si>
  <si>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</si>
  <si>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</si>
  <si>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</si>
  <si>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</si>
  <si>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</si>
  <si>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</si>
  <si>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</si>
  <si>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</si>
  <si>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</si>
  <si>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</si>
  <si>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</si>
  <si>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</si>
  <si>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</si>
  <si>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</si>
  <si>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</si>
  <si>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</si>
  <si>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</si>
  <si>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</si>
  <si>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</si>
  <si>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</si>
  <si>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</si>
  <si>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</si>
  <si>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</si>
  <si>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</si>
  <si>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</si>
  <si>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</si>
  <si>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</si>
  <si>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</si>
  <si>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</si>
  <si>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</si>
  <si>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</si>
  <si>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</si>
  <si>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</si>
  <si>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</si>
  <si>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</si>
  <si>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</si>
  <si>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</si>
  <si>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</si>
  <si>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</si>
  <si>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</si>
  <si>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</si>
  <si>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</si>
  <si>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</si>
  <si>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</si>
  <si>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</si>
  <si>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</si>
  <si>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</si>
  <si>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</si>
  <si>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</si>
  <si>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</si>
  <si>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</si>
  <si>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</si>
  <si>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</si>
  <si>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</si>
  <si>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</si>
  <si>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</si>
  <si>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</si>
  <si>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</si>
  <si>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</si>
  <si>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</si>
  <si>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</si>
  <si>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</si>
  <si>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</si>
  <si>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</si>
  <si>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</si>
  <si>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</si>
  <si>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</si>
  <si>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</si>
  <si>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</si>
  <si>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</si>
  <si>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</si>
  <si>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</si>
  <si>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</si>
  <si>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</si>
  <si>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</si>
  <si>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</si>
  <si>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</si>
  <si>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</si>
  <si>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</si>
  <si>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</si>
  <si>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</si>
  <si>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</si>
  <si>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</si>
  <si>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</si>
  <si>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</si>
  <si>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</si>
  <si>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</si>
  <si>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</si>
  <si>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</si>
  <si>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</si>
  <si>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</si>
  <si>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</si>
  <si>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</si>
  <si>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</si>
  <si>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</si>
  <si>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</si>
  <si>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</si>
  <si>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</si>
  <si>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</si>
  <si>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</si>
  <si>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</si>
  <si>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</si>
  <si>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</si>
  <si>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</si>
  <si>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</si>
  <si>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</si>
  <si>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</si>
  <si>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</si>
  <si>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</si>
  <si>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</si>
  <si>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</si>
  <si>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</si>
  <si>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</si>
  <si>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</si>
  <si>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</si>
  <si>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</si>
  <si>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</si>
  <si>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</si>
  <si>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</si>
  <si>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</si>
  <si>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</si>
  <si>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</si>
  <si>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</si>
  <si>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</si>
  <si>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</si>
  <si>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</si>
  <si>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</si>
  <si>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</si>
  <si>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</si>
  <si>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</si>
  <si>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</si>
  <si>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</si>
  <si>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</si>
  <si>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</si>
  <si>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</si>
  <si>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</si>
  <si>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</si>
  <si>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</si>
  <si>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</si>
  <si>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</si>
  <si>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</si>
  <si>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</si>
  <si>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</si>
  <si>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</si>
  <si>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</si>
  <si>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</si>
  <si>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</si>
  <si>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</si>
  <si>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</si>
  <si>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</si>
  <si>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</si>
  <si>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</si>
  <si>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</si>
  <si>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</si>
  <si>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</si>
  <si>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</si>
  <si>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</si>
  <si>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</si>
  <si>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</si>
  <si>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</si>
  <si>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</si>
  <si>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</si>
  <si>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</si>
  <si>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</si>
  <si>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</si>
  <si>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</si>
  <si>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</si>
  <si>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</si>
  <si>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</si>
  <si>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</si>
  <si>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</si>
  <si>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</si>
  <si>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</si>
  <si>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</si>
  <si>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</si>
  <si>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</si>
  <si>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</si>
  <si>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</si>
  <si>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</si>
  <si>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</si>
  <si>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</si>
  <si>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</si>
  <si>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</si>
  <si>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</si>
  <si>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</si>
  <si>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</si>
  <si>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</si>
  <si>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</si>
  <si>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</si>
  <si>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</si>
  <si>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</si>
  <si>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</si>
  <si>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</si>
  <si>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</si>
  <si>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</si>
  <si>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</si>
  <si>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</si>
  <si>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</si>
  <si>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</si>
  <si>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</si>
  <si>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</si>
  <si>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</si>
  <si>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</si>
  <si>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</si>
  <si>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</si>
  <si>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</si>
  <si>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</si>
  <si>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</si>
  <si>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</si>
  <si>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</si>
  <si>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</si>
  <si>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</si>
  <si>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</si>
  <si>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</si>
  <si>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</si>
  <si>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</si>
  <si>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</si>
  <si>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</si>
  <si>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</si>
  <si>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</si>
  <si>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</si>
  <si>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</si>
  <si>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</si>
  <si>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</si>
  <si>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</si>
  <si>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</si>
  <si>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</si>
  <si>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</si>
  <si>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</si>
  <si>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</si>
  <si>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</si>
  <si>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</si>
  <si>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</si>
  <si>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</si>
  <si>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</si>
  <si>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</si>
  <si>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</si>
  <si>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</si>
  <si>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</si>
  <si>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</si>
  <si>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</si>
  <si>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</si>
  <si>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</si>
  <si>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</si>
  <si>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</si>
  <si>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</si>
  <si>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</si>
  <si>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</si>
  <si>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</si>
  <si>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</si>
  <si>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</si>
  <si>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</si>
  <si>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</si>
  <si>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</si>
  <si>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</si>
  <si>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</si>
  <si>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</si>
  <si>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</si>
  <si>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</si>
  <si>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</si>
  <si>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</si>
  <si>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</si>
  <si>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</si>
  <si>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</si>
  <si>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</si>
  <si>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</si>
  <si>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</si>
  <si>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</si>
  <si>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</si>
  <si>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</si>
  <si>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</si>
  <si>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</si>
  <si>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</si>
  <si>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</si>
  <si>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</si>
  <si>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</si>
  <si>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</si>
  <si>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</si>
  <si>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</si>
  <si>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</si>
  <si>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</si>
  <si>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</si>
  <si>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</si>
  <si>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</si>
  <si>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</si>
  <si>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</si>
  <si>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</si>
  <si>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</si>
  <si>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</si>
  <si>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</si>
  <si>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</si>
  <si>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</si>
  <si>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</si>
  <si>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</si>
  <si>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</si>
  <si>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</si>
  <si>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</si>
  <si>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</si>
  <si>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</si>
  <si>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</si>
  <si>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</si>
  <si>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</si>
  <si>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</si>
  <si>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</si>
  <si>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</si>
  <si>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</si>
  <si>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</si>
  <si>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</si>
  <si>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</si>
  <si>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</si>
  <si>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</si>
  <si>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</si>
  <si>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</si>
  <si>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</si>
  <si>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</si>
  <si>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</si>
  <si>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</si>
  <si>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</si>
  <si>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</si>
  <si>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</si>
  <si>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</si>
  <si>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</si>
  <si>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</si>
  <si>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</si>
  <si>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</si>
  <si>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</si>
  <si>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</si>
  <si>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</si>
  <si>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</si>
  <si>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</si>
  <si>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</si>
  <si>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</si>
  <si>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</si>
  <si>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</si>
  <si>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</si>
  <si>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</si>
  <si>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</si>
  <si>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</si>
  <si>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</si>
  <si>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</si>
  <si>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</si>
  <si>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</si>
  <si>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</si>
  <si>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</si>
  <si>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</si>
  <si>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</si>
  <si>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</si>
  <si>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</si>
  <si>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</si>
  <si>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</si>
  <si>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</si>
  <si>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</si>
  <si>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</si>
  <si>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</si>
  <si>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</si>
  <si>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</si>
  <si>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</si>
  <si>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</si>
  <si>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</si>
  <si>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</si>
  <si>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</si>
  <si>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</si>
  <si>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</si>
  <si>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</si>
  <si>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</si>
  <si>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</si>
  <si>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</si>
  <si>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</si>
  <si>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</si>
  <si>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</si>
  <si>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</si>
  <si>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</si>
  <si>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</si>
  <si>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</si>
  <si>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</si>
  <si>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</si>
  <si>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</si>
  <si>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</si>
  <si>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</si>
  <si>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</si>
  <si>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</si>
  <si>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</si>
  <si>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</si>
  <si>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</si>
  <si>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</si>
  <si>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</si>
  <si>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</si>
  <si>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</si>
  <si>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</si>
  <si>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</si>
  <si>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</si>
  <si>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</si>
  <si>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</si>
  <si>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</si>
  <si>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</si>
  <si>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</si>
  <si>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</si>
  <si>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</si>
  <si>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</si>
  <si>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</si>
  <si>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</si>
  <si>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</si>
  <si>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</si>
  <si>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</si>
  <si>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</si>
  <si>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</si>
  <si>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</si>
  <si>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</si>
  <si>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</si>
  <si>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</si>
  <si>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</si>
  <si>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</si>
  <si>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</si>
  <si>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</si>
  <si>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</si>
  <si>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</si>
  <si>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</si>
  <si>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</si>
  <si>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</si>
  <si>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</si>
  <si>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</si>
  <si>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</si>
  <si>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</si>
  <si>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</si>
  <si>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</si>
  <si>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</si>
  <si>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</si>
  <si>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</si>
  <si>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</si>
  <si>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</si>
  <si>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</si>
  <si>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</si>
  <si>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</si>
  <si>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</si>
  <si>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</si>
  <si>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</si>
  <si>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</si>
  <si>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</si>
  <si>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</si>
  <si>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</si>
  <si>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</si>
  <si>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</si>
  <si>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</si>
  <si>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</si>
  <si>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</si>
  <si>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</si>
  <si>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</si>
  <si>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</si>
  <si>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</si>
  <si>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</si>
  <si>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</si>
  <si>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</si>
  <si>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</si>
  <si>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</si>
  <si>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</si>
  <si>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</si>
  <si>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</si>
  <si>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</si>
  <si>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</si>
  <si>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</si>
  <si>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</si>
  <si>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</si>
  <si>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</si>
  <si>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</si>
  <si>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</si>
  <si>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</si>
  <si>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</si>
  <si>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</si>
  <si>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</si>
  <si>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</si>
  <si>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</si>
  <si>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</si>
  <si>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</si>
  <si>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</si>
  <si>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</si>
  <si>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</si>
  <si>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</si>
  <si>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</si>
  <si>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</si>
  <si>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</si>
  <si>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</si>
  <si>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</si>
  <si>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</si>
  <si>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</si>
  <si>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</si>
  <si>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</si>
  <si>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</si>
  <si>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</si>
  <si>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</si>
  <si>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</si>
  <si>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</si>
  <si>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</si>
  <si>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</si>
  <si>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</si>
  <si>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</si>
  <si>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</si>
  <si>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</si>
  <si>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</si>
  <si>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</si>
  <si>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</si>
  <si>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</si>
  <si>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</si>
  <si>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</si>
  <si>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</si>
  <si>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</si>
  <si>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</si>
  <si>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</si>
  <si>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</si>
  <si>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</si>
  <si>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</si>
  <si>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</si>
  <si>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</si>
  <si>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</si>
  <si>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</si>
  <si>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</si>
  <si>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</si>
  <si>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</si>
  <si>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</si>
  <si>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</si>
  <si>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</si>
  <si>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</si>
  <si>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</si>
  <si>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</si>
  <si>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</si>
  <si>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</si>
  <si>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</si>
  <si>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</si>
  <si>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</si>
  <si>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</si>
  <si>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</si>
  <si>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</si>
  <si>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</si>
  <si>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</si>
  <si>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</si>
  <si>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</si>
  <si>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</si>
  <si>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</si>
  <si>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</si>
  <si>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</si>
  <si>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</si>
  <si>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</si>
  <si>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</si>
  <si>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</si>
  <si>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</si>
  <si>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</si>
  <si>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</si>
  <si>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</si>
  <si>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</si>
  <si>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</si>
  <si>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</si>
  <si>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</si>
  <si>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</si>
  <si>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</si>
  <si>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</si>
  <si>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</si>
  <si>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</si>
  <si>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</si>
  <si>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</si>
  <si>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</si>
  <si>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</si>
  <si>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</si>
  <si>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</si>
  <si>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</si>
  <si>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</si>
  <si>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</si>
  <si>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</si>
  <si>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</si>
  <si>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</si>
  <si>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</si>
  <si>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</si>
  <si>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</si>
  <si>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</si>
  <si>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</si>
  <si>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</si>
  <si>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</si>
  <si>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</si>
  <si>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</si>
  <si>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</si>
  <si>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</si>
  <si>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</si>
  <si>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</si>
  <si>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</si>
  <si>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</si>
  <si>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</si>
  <si>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</si>
  <si>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</si>
  <si>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</si>
  <si>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</si>
  <si>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</si>
  <si>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</si>
  <si>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</si>
  <si>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</si>
  <si>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</si>
  <si>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</si>
  <si>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</si>
  <si>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</si>
  <si>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</si>
  <si>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</si>
  <si>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</si>
  <si>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</si>
  <si>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</si>
  <si>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</si>
  <si>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</si>
  <si>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</si>
  <si>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</si>
  <si>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</si>
  <si>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</si>
  <si>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</si>
  <si>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</si>
  <si>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</si>
  <si>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</si>
  <si>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</si>
  <si>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</si>
  <si>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</si>
  <si>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</si>
  <si>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</si>
  <si>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</si>
  <si>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</si>
  <si>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</si>
  <si>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</si>
  <si>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</si>
  <si>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</si>
  <si>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</si>
  <si>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</si>
  <si>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</si>
  <si>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</si>
  <si>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</si>
  <si>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</si>
  <si>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</si>
  <si>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</si>
  <si>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</si>
  <si>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</si>
  <si>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</si>
  <si>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</si>
  <si>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</si>
  <si>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</si>
  <si>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</si>
  <si>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</si>
  <si>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</si>
  <si>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</si>
  <si>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</si>
  <si>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</si>
  <si>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</si>
  <si>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</si>
  <si>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</si>
  <si>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</si>
  <si>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</si>
  <si>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</si>
  <si>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</si>
  <si>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</si>
  <si>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</si>
  <si>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</si>
  <si>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</si>
  <si>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</si>
  <si>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</si>
  <si>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</si>
  <si>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</si>
  <si>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</si>
  <si>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</si>
  <si>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</si>
  <si>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</si>
  <si>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</si>
  <si>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</si>
  <si>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</si>
  <si>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</si>
  <si>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</si>
  <si>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</si>
  <si>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</si>
  <si>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</si>
  <si>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</si>
  <si>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</si>
  <si>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</si>
  <si>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</si>
  <si>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</si>
  <si>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</si>
  <si>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</si>
  <si>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</si>
  <si>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</si>
  <si>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</si>
  <si>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</si>
  <si>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</si>
  <si>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</si>
  <si>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</si>
  <si>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</si>
  <si>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</si>
  <si>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</si>
  <si>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</si>
  <si>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</si>
  <si>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</si>
  <si>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</si>
  <si>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</si>
  <si>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</si>
  <si>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</si>
  <si>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</si>
  <si>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</si>
  <si>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</si>
  <si>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</si>
  <si>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</si>
  <si>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</si>
  <si>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</si>
  <si>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</si>
  <si>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</si>
  <si>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</si>
  <si>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</si>
  <si>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</si>
  <si>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</si>
  <si>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</si>
  <si>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</si>
  <si>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</si>
  <si>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</si>
  <si>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</si>
  <si>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</si>
  <si>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</si>
  <si>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</si>
  <si>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</si>
  <si>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</si>
  <si>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</si>
  <si>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</si>
  <si>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</si>
  <si>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</si>
  <si>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</si>
  <si>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</si>
  <si>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</si>
  <si>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</si>
  <si>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</si>
  <si>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</si>
  <si>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</si>
  <si>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</si>
  <si>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</si>
  <si>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</si>
  <si>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</si>
  <si>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</si>
  <si>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</si>
  <si>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</si>
  <si>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</si>
  <si>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</si>
  <si>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</si>
  <si>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</si>
  <si>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</si>
  <si>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</si>
  <si>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</si>
  <si>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</si>
  <si>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</si>
  <si>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</si>
  <si>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</si>
  <si>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</si>
  <si>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</si>
  <si>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</si>
  <si>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</si>
  <si>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</si>
  <si>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</si>
  <si>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</si>
  <si>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</si>
  <si>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</si>
  <si>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</si>
  <si>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</si>
  <si>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</si>
  <si>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</si>
  <si>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</si>
  <si>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</si>
  <si>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</si>
  <si>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</si>
  <si>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</si>
  <si>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</si>
  <si>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</si>
  <si>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</si>
  <si>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</si>
  <si>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</si>
  <si>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</si>
  <si>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</si>
  <si>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</si>
  <si>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</si>
  <si>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</si>
  <si>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</si>
  <si>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</si>
  <si>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</si>
  <si>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</si>
  <si>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</si>
  <si>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</si>
  <si>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</si>
  <si>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</si>
  <si>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</si>
  <si>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</si>
  <si>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</si>
  <si>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</si>
  <si>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</si>
  <si>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</si>
  <si>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</si>
  <si>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</si>
  <si>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</si>
  <si>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</si>
  <si>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</si>
  <si>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</si>
  <si>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</si>
  <si>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</si>
  <si>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</si>
  <si>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</si>
  <si>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</si>
  <si>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</si>
  <si>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</si>
  <si>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</si>
  <si>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</si>
  <si>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</si>
  <si>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</si>
  <si>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</si>
  <si>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</si>
  <si>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</si>
  <si>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</si>
  <si>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</si>
  <si>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</si>
  <si>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</si>
  <si>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</si>
  <si>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</si>
  <si>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</si>
  <si>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</si>
  <si>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</si>
  <si>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</si>
  <si>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</si>
  <si>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</si>
  <si>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</si>
  <si>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</si>
  <si>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</si>
  <si>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</si>
  <si>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</si>
  <si>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</si>
  <si>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</si>
  <si>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</si>
  <si>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</si>
  <si>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</si>
  <si>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</si>
  <si>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</si>
  <si>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</si>
  <si>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</si>
  <si>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</si>
  <si>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</si>
  <si>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</si>
  <si>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</si>
  <si>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</si>
  <si>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</si>
  <si>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</si>
  <si>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</si>
  <si>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</si>
  <si>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</si>
  <si>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</si>
  <si>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</si>
  <si>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</si>
  <si>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</si>
  <si>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</si>
  <si>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</si>
  <si>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</si>
  <si>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</si>
  <si>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</si>
  <si>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</si>
  <si>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</si>
  <si>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</si>
  <si>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</si>
  <si>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</si>
  <si>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</si>
  <si>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</si>
  <si>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</si>
  <si>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</si>
  <si>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</si>
  <si>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</si>
  <si>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</si>
  <si>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</si>
  <si>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</si>
  <si>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</si>
  <si>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</si>
  <si>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</si>
  <si>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</si>
  <si>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</si>
  <si>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</si>
  <si>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</si>
  <si>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</si>
  <si>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</si>
  <si>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</si>
  <si>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</si>
  <si>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</si>
  <si>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</si>
  <si>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</si>
  <si>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</si>
  <si>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</si>
  <si>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</si>
  <si>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</si>
  <si>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</si>
  <si>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</si>
  <si>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</si>
  <si>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</si>
  <si>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</si>
  <si>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</si>
  <si>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</si>
  <si>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</si>
  <si>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</si>
  <si>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</si>
  <si>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</si>
  <si>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</si>
  <si>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</si>
  <si>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</si>
  <si>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</si>
  <si>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</si>
  <si>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</si>
  <si>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</si>
  <si>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</si>
  <si>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</si>
  <si>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</si>
  <si>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</si>
  <si>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</si>
  <si>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</si>
  <si>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</si>
  <si>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</si>
  <si>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</si>
  <si>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</si>
  <si>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</si>
  <si>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</si>
  <si>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</si>
  <si>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</si>
  <si>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</si>
  <si>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</si>
  <si>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</si>
  <si>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</si>
  <si>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</si>
  <si>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</si>
  <si>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</si>
  <si>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</si>
  <si>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</si>
  <si>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</si>
  <si>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</si>
  <si>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</si>
  <si>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</si>
  <si>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</si>
  <si>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</si>
  <si>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</si>
  <si>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</si>
  <si>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</si>
  <si>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</si>
  <si>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</si>
  <si>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</si>
  <si>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</si>
  <si>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</si>
  <si>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</si>
  <si>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</si>
  <si>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</si>
  <si>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</si>
  <si>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</si>
  <si>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</si>
  <si>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</si>
  <si>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</si>
  <si>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</si>
  <si>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</si>
  <si>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</si>
  <si>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</si>
  <si>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</si>
  <si>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</si>
  <si>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</si>
  <si>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</si>
  <si>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</si>
  <si>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</si>
  <si>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</si>
  <si>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</si>
  <si>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</si>
  <si>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</si>
  <si>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</si>
  <si>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</si>
  <si>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</si>
  <si>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</si>
  <si>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</si>
  <si>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</si>
  <si>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</si>
  <si>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</si>
  <si>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</si>
  <si>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</si>
  <si>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</si>
  <si>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</si>
  <si>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</si>
  <si>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</si>
  <si>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</si>
  <si>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</si>
  <si>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</si>
  <si>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</si>
  <si>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</si>
  <si>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</si>
  <si>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</si>
  <si>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</si>
  <si>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</si>
  <si>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</si>
  <si>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</si>
  <si>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</si>
  <si>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</si>
  <si>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</si>
  <si>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</si>
  <si>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</si>
  <si>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</si>
  <si>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</si>
  <si>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</si>
  <si>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</si>
  <si>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</si>
  <si>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</si>
  <si>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</si>
  <si>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</si>
  <si>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</si>
  <si>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</si>
  <si>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</si>
  <si>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</si>
  <si>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</si>
  <si>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</si>
  <si>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</si>
  <si>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</si>
  <si>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</si>
  <si>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</si>
  <si>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</si>
  <si>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</si>
  <si>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</si>
  <si>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</si>
  <si>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</si>
  <si>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</si>
  <si>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</si>
  <si>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</si>
  <si>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</si>
  <si>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</si>
  <si>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</si>
  <si>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</si>
  <si>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</si>
  <si>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</si>
  <si>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</si>
  <si>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</si>
  <si>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</si>
  <si>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</si>
  <si>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</si>
  <si>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</si>
  <si>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</si>
  <si>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</si>
  <si>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</si>
  <si>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</si>
  <si>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</si>
  <si>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</si>
  <si>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</si>
  <si>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</si>
  <si>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</si>
  <si>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</si>
  <si>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</si>
  <si>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</si>
  <si>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</si>
  <si>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</si>
  <si>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</si>
  <si>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</si>
  <si>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</si>
  <si>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</si>
  <si>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</si>
  <si>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</si>
  <si>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</si>
  <si>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</si>
  <si>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</si>
  <si>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</si>
  <si>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</si>
  <si>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</si>
  <si>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</si>
  <si>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</si>
  <si>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</si>
  <si>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</si>
  <si>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</si>
  <si>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</si>
  <si>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</si>
  <si>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</si>
  <si>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</si>
  <si>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</si>
  <si>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</si>
  <si>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</si>
  <si>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</si>
  <si>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</si>
  <si>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</si>
  <si>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</si>
  <si>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</si>
  <si>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</si>
  <si>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</si>
  <si>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</si>
  <si>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</si>
  <si>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</si>
  <si>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</si>
  <si>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</si>
  <si>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</si>
  <si>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</si>
  <si>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</si>
  <si>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</si>
  <si>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</si>
  <si>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</si>
  <si>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</si>
  <si>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</si>
  <si>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</si>
  <si>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</si>
  <si>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</si>
  <si>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</si>
  <si>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</si>
  <si>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</si>
  <si>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</si>
  <si>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</si>
  <si>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</si>
  <si>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</si>
  <si>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</si>
  <si>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</si>
  <si>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</si>
  <si>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</si>
  <si>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</si>
  <si>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</si>
  <si>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</si>
  <si>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</si>
  <si>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</si>
  <si>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</si>
  <si>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</si>
  <si>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</si>
  <si>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</si>
  <si>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</si>
  <si>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</si>
  <si>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</si>
  <si>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</si>
  <si>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</si>
  <si>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</si>
  <si>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</si>
  <si>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</si>
  <si>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</si>
  <si>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</si>
  <si>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</si>
  <si>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</si>
  <si>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</si>
  <si>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</si>
  <si>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</si>
  <si>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</si>
  <si>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</si>
  <si>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</si>
  <si>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</si>
  <si>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</si>
  <si>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</si>
  <si>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</si>
  <si>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</si>
  <si>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</si>
  <si>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</si>
  <si>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</si>
  <si>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</si>
  <si>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</si>
  <si>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</si>
  <si>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</si>
  <si>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</si>
  <si>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</si>
  <si>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</si>
  <si>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</si>
  <si>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</si>
  <si>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</si>
  <si>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</si>
  <si>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</si>
  <si>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</si>
  <si>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</si>
  <si>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</si>
  <si>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</si>
  <si>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</si>
  <si>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</si>
  <si>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</si>
  <si>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</si>
  <si>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</si>
  <si>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</si>
  <si>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</si>
  <si>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</si>
  <si>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</si>
  <si>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</si>
  <si>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</si>
  <si>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</si>
  <si>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</si>
  <si>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</si>
  <si>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</si>
  <si>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</si>
  <si>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</si>
  <si>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</si>
  <si>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</si>
  <si>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</si>
  <si>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</si>
  <si>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</si>
  <si>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</si>
  <si>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</si>
  <si>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</si>
  <si>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</si>
  <si>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</si>
  <si>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</si>
  <si>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</si>
  <si>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</si>
  <si>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</si>
  <si>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</si>
  <si>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</si>
  <si>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</si>
  <si>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</si>
  <si>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</si>
  <si>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</si>
  <si>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</si>
  <si>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</si>
  <si>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</si>
  <si>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</si>
  <si>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</si>
  <si>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</si>
  <si>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</si>
  <si>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</si>
  <si>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</si>
  <si>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</si>
  <si>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</si>
  <si>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</si>
  <si>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</si>
  <si>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</si>
  <si>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</si>
  <si>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</si>
  <si>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</si>
  <si>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</si>
  <si>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</si>
  <si>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</si>
  <si>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</si>
  <si>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</si>
  <si>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</si>
  <si>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</si>
  <si>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</si>
  <si>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</si>
  <si>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</si>
  <si>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</si>
  <si>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</si>
  <si>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</si>
  <si>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</si>
  <si>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</si>
  <si>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</si>
  <si>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</si>
  <si>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</si>
  <si>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</si>
  <si>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</si>
  <si>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</si>
  <si>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</si>
  <si>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</si>
  <si>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</si>
  <si>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</si>
  <si>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</si>
  <si>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</si>
  <si>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</si>
  <si>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</si>
  <si>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</si>
  <si>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</si>
  <si>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</si>
  <si>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</si>
  <si>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</si>
  <si>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</si>
  <si>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</si>
  <si>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</si>
  <si>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</si>
  <si>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</si>
  <si>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</si>
  <si>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</si>
  <si>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</si>
  <si>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</si>
  <si>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</si>
  <si>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</si>
  <si>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</si>
  <si>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</si>
  <si>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</si>
  <si>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</si>
  <si>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</si>
  <si>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</si>
  <si>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</si>
  <si>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</si>
  <si>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</si>
  <si>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</si>
  <si>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</si>
  <si>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</si>
  <si>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</si>
  <si>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</si>
  <si>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</si>
  <si>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</si>
  <si>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</si>
  <si>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</si>
  <si>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</si>
  <si>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</si>
  <si>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</si>
  <si>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</si>
  <si>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</si>
  <si>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</si>
  <si>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</si>
  <si>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</si>
  <si>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</si>
  <si>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</si>
  <si>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</si>
  <si>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</si>
  <si>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</si>
  <si>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</si>
  <si>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</si>
  <si>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</si>
  <si>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</si>
  <si>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</si>
  <si>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</si>
  <si>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</si>
  <si>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</si>
  <si>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</si>
  <si>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</si>
  <si>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</si>
  <si>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</si>
  <si>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</si>
  <si>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</si>
  <si>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</si>
  <si>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</si>
  <si>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</si>
  <si>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</si>
  <si>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</si>
  <si>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</si>
  <si>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</si>
  <si>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</si>
  <si>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</si>
  <si>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</si>
  <si>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</si>
  <si>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</si>
  <si>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</si>
  <si>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</si>
  <si>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</si>
  <si>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</si>
  <si>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</si>
  <si>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</si>
  <si>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</si>
  <si>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</si>
  <si>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</si>
  <si>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</si>
  <si>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</si>
  <si>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</si>
  <si>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</si>
  <si>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</si>
  <si>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</si>
  <si>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</si>
  <si>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</si>
  <si>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</si>
  <si>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</si>
  <si>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</si>
  <si>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</si>
  <si>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</si>
  <si>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</si>
  <si>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</si>
  <si>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</si>
  <si>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</si>
  <si>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</si>
  <si>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</si>
  <si>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</si>
  <si>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</si>
  <si>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</si>
  <si>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</si>
  <si>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</si>
  <si>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</si>
  <si>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</si>
  <si>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</si>
  <si>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</si>
  <si>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</si>
  <si>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</si>
  <si>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</si>
  <si>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</si>
  <si>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</si>
  <si>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</si>
  <si>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</si>
  <si>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</si>
  <si>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</si>
  <si>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</si>
  <si>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</si>
  <si>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</si>
  <si>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</si>
  <si>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</si>
  <si>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</si>
  <si>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</si>
  <si>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</si>
  <si>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</si>
  <si>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</si>
  <si>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</si>
  <si>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</si>
  <si>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</si>
  <si>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</si>
  <si>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</si>
  <si>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</si>
  <si>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</si>
  <si>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</si>
  <si>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</si>
  <si>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</si>
  <si>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</si>
  <si>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</si>
  <si>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</si>
  <si>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</si>
  <si>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</si>
  <si>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</si>
  <si>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</si>
  <si>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</si>
  <si>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</si>
  <si>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</si>
  <si>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</si>
  <si>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</si>
  <si>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</si>
  <si>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</si>
  <si>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</si>
  <si>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</si>
  <si>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</si>
  <si>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</si>
  <si>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</si>
  <si>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</si>
  <si>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</si>
  <si>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</si>
  <si>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</si>
  <si>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</si>
  <si>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</si>
  <si>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</si>
  <si>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</si>
  <si>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</si>
  <si>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</si>
  <si>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</si>
  <si>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</si>
  <si>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</si>
  <si>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</si>
  <si>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</si>
  <si>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</si>
  <si>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</si>
  <si>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</si>
  <si>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</si>
  <si>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</si>
  <si>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</si>
  <si>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</si>
  <si>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</si>
  <si>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</si>
  <si>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</si>
  <si>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</si>
  <si>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</si>
  <si>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</si>
  <si>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</si>
  <si>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</si>
  <si>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</si>
  <si>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</si>
  <si>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</si>
  <si>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</si>
  <si>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</si>
  <si>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</si>
  <si>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</si>
  <si>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</si>
  <si>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</si>
  <si>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</si>
  <si>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</si>
  <si>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</si>
  <si>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</si>
  <si>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</si>
  <si>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</si>
  <si>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</si>
  <si>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</si>
  <si>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</si>
  <si>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</si>
  <si>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</si>
  <si>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</si>
  <si>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</si>
  <si>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</si>
  <si>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</si>
  <si>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</si>
  <si>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</si>
  <si>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</si>
  <si>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</si>
  <si>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</si>
  <si>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</si>
  <si>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</si>
  <si>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</si>
  <si>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</si>
  <si>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</si>
  <si>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</si>
  <si>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</si>
  <si>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</si>
  <si>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</si>
  <si>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</si>
  <si>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</si>
  <si>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</si>
  <si>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</si>
  <si>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</si>
  <si>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</si>
  <si>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</si>
  <si>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</si>
  <si>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</si>
  <si>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</si>
  <si>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</si>
  <si>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</si>
  <si>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</si>
  <si>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</si>
  <si>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</si>
  <si>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</si>
  <si>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</si>
  <si>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</si>
  <si>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</si>
  <si>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</si>
  <si>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</si>
  <si>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</si>
  <si>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</si>
  <si>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</si>
  <si>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</si>
  <si>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</si>
  <si>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</si>
  <si>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</si>
  <si>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</si>
  <si>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</si>
  <si>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</si>
  <si>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</si>
  <si>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</si>
  <si>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</si>
  <si>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</si>
  <si>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</si>
  <si>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</si>
  <si>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</si>
  <si>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</si>
  <si>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</si>
  <si>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</si>
  <si>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</si>
  <si>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</si>
  <si>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</si>
  <si>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</si>
  <si>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</si>
  <si>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</si>
  <si>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</si>
  <si>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</si>
  <si>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</si>
  <si>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</si>
  <si>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</si>
  <si>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</si>
  <si>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</si>
  <si>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</si>
  <si>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</si>
  <si>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</si>
  <si>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</si>
  <si>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</si>
  <si>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</si>
  <si>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</si>
  <si>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</si>
  <si>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</si>
  <si>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</si>
  <si>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</si>
  <si>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</si>
  <si>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</si>
  <si>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</si>
  <si>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</si>
  <si>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</si>
  <si>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</si>
  <si>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</si>
  <si>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</si>
  <si>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</si>
  <si>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</si>
  <si>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</si>
  <si>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</si>
  <si>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</si>
  <si>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</si>
  <si>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</si>
  <si>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</si>
  <si>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</si>
  <si>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</si>
  <si>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</si>
  <si>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</si>
  <si>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</si>
  <si>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</si>
  <si>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</si>
  <si>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</si>
  <si>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</si>
  <si>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</si>
  <si>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</si>
  <si>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</si>
  <si>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</si>
  <si>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</si>
  <si>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</si>
  <si>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</si>
  <si>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</si>
  <si>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</si>
  <si>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</si>
  <si>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</si>
  <si>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</si>
  <si>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</si>
  <si>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</si>
  <si>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</si>
  <si>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</si>
  <si>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</si>
  <si>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</si>
  <si>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</si>
  <si>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</si>
  <si>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</si>
  <si>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</si>
  <si>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</si>
  <si>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</si>
  <si>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</si>
  <si>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</si>
  <si>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</si>
  <si>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</si>
  <si>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</si>
  <si>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</si>
  <si>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</si>
  <si>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</si>
  <si>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</si>
  <si>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</si>
  <si>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</si>
  <si>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</si>
  <si>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</si>
  <si>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</si>
  <si>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</si>
  <si>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</si>
  <si>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</si>
  <si>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</si>
  <si>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</si>
  <si>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</si>
  <si>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</si>
  <si>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</si>
  <si>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</si>
  <si>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</si>
  <si>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</si>
  <si>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</si>
  <si>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</si>
  <si>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</si>
  <si>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</si>
  <si>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</si>
  <si>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</si>
  <si>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</si>
  <si>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</si>
  <si>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</si>
  <si>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</si>
  <si>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</si>
  <si>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</si>
  <si>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</si>
  <si>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</si>
  <si>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</si>
  <si>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</si>
  <si>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</si>
  <si>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</si>
  <si>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</si>
  <si>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</si>
  <si>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</si>
  <si>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</si>
  <si>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</si>
  <si>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</si>
  <si>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</si>
  <si>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</si>
  <si>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</si>
  <si>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</si>
  <si>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</si>
  <si>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</si>
  <si>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</si>
  <si>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</si>
  <si>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</si>
  <si>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</si>
  <si>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</si>
  <si>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</si>
  <si>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</si>
  <si>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</si>
  <si>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</si>
  <si>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</si>
  <si>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</si>
  <si>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</si>
  <si>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</si>
  <si>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</si>
  <si>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</si>
  <si>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</si>
  <si>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</si>
  <si>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</si>
  <si>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</si>
  <si>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</si>
  <si>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</si>
  <si>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</si>
  <si>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</si>
  <si>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</si>
  <si>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</si>
  <si>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</si>
  <si>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</si>
  <si>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</si>
  <si>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</si>
  <si>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</si>
  <si>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</si>
  <si>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</si>
  <si>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</si>
  <si>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</si>
  <si>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</si>
  <si>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</si>
  <si>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</si>
  <si>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</si>
  <si>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</si>
  <si>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</si>
  <si>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</si>
  <si>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</si>
  <si>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</si>
  <si>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</si>
  <si>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</si>
  <si>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</si>
  <si>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</si>
  <si>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</si>
  <si>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</si>
  <si>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</si>
  <si>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</si>
  <si>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</si>
  <si>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</si>
  <si>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</si>
  <si>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</si>
  <si>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</si>
  <si>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</si>
  <si>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</si>
  <si>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</si>
  <si>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</si>
  <si>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</si>
  <si>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</si>
  <si>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</si>
  <si>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</si>
  <si>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</si>
  <si>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</si>
  <si>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</si>
  <si>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</si>
  <si>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</si>
  <si>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</si>
  <si>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</si>
  <si>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</si>
  <si>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</si>
  <si>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</si>
  <si>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</si>
  <si>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</si>
  <si>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</si>
  <si>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</si>
  <si>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</si>
  <si>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</si>
  <si>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</si>
  <si>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</si>
  <si>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</si>
  <si>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</si>
  <si>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</si>
  <si>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</si>
  <si>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</si>
  <si>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</si>
  <si>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</si>
  <si>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</si>
  <si>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</si>
  <si>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</si>
  <si>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</si>
  <si>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</si>
  <si>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</si>
  <si>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</si>
  <si>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</si>
  <si>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</si>
  <si>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</si>
  <si>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</si>
  <si>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</si>
  <si>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</si>
  <si>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</si>
  <si>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</si>
  <si>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</si>
  <si>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</si>
  <si>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</si>
  <si>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</si>
  <si>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</si>
  <si>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</si>
  <si>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</si>
  <si>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</si>
  <si>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</si>
  <si>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</si>
  <si>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</si>
  <si>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</si>
  <si>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</si>
  <si>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</si>
  <si>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</si>
  <si>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</si>
  <si>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</si>
  <si>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</si>
  <si>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</si>
  <si>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</si>
  <si>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</si>
  <si>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</si>
  <si>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</si>
  <si>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</si>
  <si>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</si>
  <si>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</si>
  <si>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</si>
  <si>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</si>
  <si>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</si>
  <si>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</si>
  <si>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</si>
  <si>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</si>
  <si>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</si>
  <si>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</si>
  <si>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</si>
  <si>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</si>
  <si>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</si>
  <si>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</si>
  <si>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</si>
  <si>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</si>
  <si>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</si>
  <si>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</si>
  <si>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</si>
  <si>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</si>
  <si>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</si>
  <si>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</si>
  <si>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</si>
  <si>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</si>
  <si>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</si>
  <si>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</si>
  <si>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</si>
  <si>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</si>
  <si>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</si>
  <si>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</si>
  <si>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</si>
  <si>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</si>
  <si>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</si>
  <si>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</si>
  <si>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</si>
  <si>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</si>
  <si>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</si>
  <si>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</si>
  <si>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</si>
  <si>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</si>
  <si>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</si>
  <si>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</si>
  <si>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</si>
  <si>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</si>
  <si>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</si>
  <si>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</si>
  <si>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</si>
  <si>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</si>
  <si>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</si>
  <si>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</si>
  <si>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</si>
  <si>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</si>
  <si>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</si>
  <si>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</si>
  <si>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</si>
  <si>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</si>
  <si>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</si>
  <si>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</si>
  <si>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</si>
  <si>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</si>
  <si>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</si>
  <si>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</si>
  <si>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</si>
  <si>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</si>
  <si>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</si>
  <si>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</si>
  <si>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</si>
  <si>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</si>
  <si>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</si>
  <si>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</si>
  <si>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</si>
  <si>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</si>
  <si>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</si>
  <si>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</si>
  <si>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</si>
  <si>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</si>
  <si>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</si>
  <si>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</si>
  <si>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</si>
  <si>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</si>
  <si>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</si>
  <si>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</si>
  <si>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</si>
  <si>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</si>
  <si>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</si>
  <si>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</si>
  <si>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</si>
  <si>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</si>
  <si>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</si>
  <si>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</si>
  <si>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</si>
  <si>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</si>
  <si>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</si>
  <si>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</si>
  <si>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</si>
  <si>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</si>
  <si>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</si>
  <si>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</si>
  <si>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</si>
  <si>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</si>
  <si>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</si>
  <si>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</si>
  <si>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</si>
  <si>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</si>
  <si>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</si>
  <si>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</si>
  <si>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</si>
  <si>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</si>
  <si>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</si>
  <si>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</si>
  <si>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</si>
  <si>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</si>
  <si>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</si>
  <si>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</si>
  <si>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</si>
  <si>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</si>
  <si>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</si>
  <si>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</si>
  <si>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</si>
  <si>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</si>
  <si>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</si>
  <si>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</si>
  <si>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</si>
  <si>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</si>
  <si>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</si>
  <si>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</si>
  <si>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</si>
  <si>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</si>
  <si>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</si>
  <si>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</si>
  <si>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</si>
  <si>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</si>
  <si>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</si>
  <si>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</si>
  <si>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</si>
  <si>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</si>
  <si>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</si>
  <si>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</si>
  <si>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</si>
  <si>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</si>
  <si>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</si>
  <si>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</si>
  <si>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</si>
  <si>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</si>
  <si>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</si>
  <si>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</si>
  <si>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</si>
  <si>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</si>
  <si>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</si>
  <si>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</si>
  <si>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</si>
  <si>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</si>
  <si>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</si>
  <si>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</si>
  <si>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</si>
  <si>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</si>
  <si>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</si>
  <si>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</si>
  <si>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</si>
  <si>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</si>
  <si>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</si>
  <si>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</si>
  <si>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</si>
  <si>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</si>
  <si>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</si>
  <si>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</si>
  <si>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</si>
  <si>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</si>
  <si>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</si>
  <si>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</si>
  <si>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</si>
  <si>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</si>
  <si>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</si>
  <si>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</si>
  <si>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</si>
  <si>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</si>
  <si>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</si>
  <si>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</si>
  <si>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</si>
  <si>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</si>
  <si>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</si>
  <si>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</si>
  <si>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</si>
  <si>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</si>
  <si>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</si>
  <si>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</si>
  <si>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</si>
  <si>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</si>
  <si>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</si>
  <si>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</si>
  <si>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</si>
  <si>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</si>
  <si>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</si>
  <si>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</si>
  <si>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</si>
  <si>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</si>
  <si>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</si>
  <si>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</si>
  <si>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</si>
  <si>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</si>
  <si>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</si>
  <si>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</si>
  <si>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</si>
  <si>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</si>
  <si>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</si>
  <si>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</si>
  <si>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</si>
  <si>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</si>
  <si>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</si>
  <si>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</si>
  <si>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</si>
  <si>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</si>
  <si>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</si>
  <si>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</si>
  <si>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</si>
  <si>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</si>
  <si>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</si>
  <si>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</si>
  <si>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</si>
  <si>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</si>
  <si>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</si>
  <si>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</si>
  <si>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</si>
  <si>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</si>
  <si>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</si>
  <si>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</si>
  <si>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</si>
  <si>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</si>
  <si>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</si>
  <si>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</si>
  <si>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</si>
  <si>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</si>
  <si>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</si>
  <si>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</si>
  <si>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</si>
  <si>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</si>
  <si>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</si>
  <si>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</si>
  <si>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</si>
  <si>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</si>
  <si>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</si>
  <si>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</si>
  <si>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</si>
  <si>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</si>
  <si>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</si>
  <si>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</si>
  <si>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</si>
  <si>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</si>
  <si>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</si>
  <si>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</si>
  <si>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</si>
  <si>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</si>
  <si>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</si>
  <si>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</si>
  <si>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</si>
  <si>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</si>
  <si>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</si>
  <si>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</si>
  <si>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</si>
  <si>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</si>
  <si>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</si>
  <si>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</si>
  <si>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</si>
  <si>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</si>
  <si>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</si>
  <si>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</si>
  <si>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</si>
  <si>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</si>
  <si>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</si>
  <si>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</si>
  <si>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</si>
  <si>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</si>
  <si>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</si>
  <si>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</si>
  <si>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</si>
  <si>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</si>
  <si>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</si>
  <si>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</si>
  <si>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</si>
  <si>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</si>
  <si>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</si>
  <si>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</si>
  <si>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</si>
  <si>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</si>
  <si>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</si>
  <si>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</si>
  <si>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</si>
  <si>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</si>
  <si>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</si>
  <si>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</si>
  <si>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</si>
  <si>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</si>
  <si>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</si>
  <si>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</si>
  <si>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</si>
  <si>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</si>
  <si>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</si>
  <si>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</si>
  <si>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</si>
  <si>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</si>
  <si>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</si>
  <si>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</si>
  <si>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</si>
  <si>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</si>
  <si>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</si>
  <si>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</si>
  <si>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</si>
  <si>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</si>
  <si>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</si>
  <si>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</si>
  <si>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</si>
  <si>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</si>
  <si>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</si>
  <si>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</si>
  <si>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</si>
  <si>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</si>
  <si>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</si>
  <si>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</si>
  <si>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</si>
  <si>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</si>
  <si>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</si>
  <si>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</si>
  <si>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</si>
  <si>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</si>
  <si>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</si>
  <si>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</si>
  <si>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</si>
  <si>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</si>
  <si>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</si>
  <si>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</si>
  <si>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</si>
  <si>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</si>
  <si>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</si>
  <si>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</si>
  <si>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</si>
  <si>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</si>
  <si>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</si>
  <si>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</si>
  <si>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</si>
  <si>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</si>
  <si>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</si>
  <si>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</si>
  <si>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</si>
  <si>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</si>
  <si>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</si>
  <si>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</si>
  <si>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</si>
  <si>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</si>
  <si>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</si>
  <si>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</si>
  <si>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</si>
  <si>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</si>
  <si>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</si>
  <si>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</si>
  <si>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</si>
  <si>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</si>
  <si>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</si>
  <si>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</si>
  <si>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</si>
  <si>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</si>
  <si>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</si>
  <si>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</si>
  <si>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</si>
  <si>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</si>
  <si>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</si>
  <si>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</si>
  <si>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</si>
  <si>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</si>
  <si>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</si>
  <si>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</si>
  <si>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</si>
  <si>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</si>
  <si>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</si>
  <si>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</si>
  <si>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</si>
  <si>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</si>
  <si>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</si>
  <si>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</si>
  <si>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</si>
  <si>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</si>
  <si>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</si>
  <si>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</si>
  <si>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</si>
  <si>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</si>
  <si>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</si>
  <si>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</si>
  <si>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</si>
  <si>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</si>
  <si>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</si>
  <si>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</si>
  <si>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</si>
  <si>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</si>
  <si>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</si>
  <si>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</si>
  <si>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</si>
  <si>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</si>
  <si>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</si>
  <si>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</si>
  <si>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</si>
  <si>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</si>
  <si>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</si>
  <si>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</si>
  <si>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</si>
  <si>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</si>
  <si>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</si>
  <si>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</si>
  <si>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</si>
  <si>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</si>
  <si>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</si>
  <si>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</si>
  <si>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</si>
  <si>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</si>
  <si>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</si>
  <si>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</si>
  <si>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</si>
  <si>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</si>
  <si>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</si>
  <si>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</si>
  <si>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</si>
  <si>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</si>
  <si>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</si>
  <si>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</si>
  <si>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</si>
  <si>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</si>
  <si>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</si>
  <si>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</si>
  <si>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</si>
  <si>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</si>
  <si>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</si>
  <si>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</si>
  <si>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</si>
  <si>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</si>
  <si>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</si>
  <si>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</si>
  <si>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</si>
  <si>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</si>
  <si>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</si>
  <si>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</si>
  <si>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</si>
  <si>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</si>
  <si>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</si>
  <si>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</si>
  <si>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</si>
  <si>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</si>
  <si>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</si>
  <si>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</si>
  <si>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</si>
  <si>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</si>
  <si>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</si>
  <si>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</si>
  <si>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</si>
  <si>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</si>
  <si>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</si>
  <si>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</si>
  <si>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</si>
  <si>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</si>
  <si>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</si>
  <si>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</si>
  <si>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</si>
  <si>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</si>
  <si>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</si>
  <si>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</si>
  <si>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</si>
  <si>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</si>
  <si>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</si>
  <si>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</si>
  <si>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</si>
  <si>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</si>
  <si>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</si>
  <si>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</si>
  <si>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</si>
  <si>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</si>
  <si>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</si>
  <si>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</si>
  <si>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</si>
  <si>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</si>
  <si>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</si>
  <si>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</si>
  <si>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</si>
  <si>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</si>
  <si>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</si>
  <si>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</si>
  <si>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</si>
  <si>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</si>
  <si>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</si>
  <si>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</si>
  <si>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</si>
  <si>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</si>
  <si>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</si>
  <si>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</si>
  <si>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</si>
  <si>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</si>
  <si>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</si>
  <si>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</si>
  <si>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</si>
  <si>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</si>
  <si>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</si>
  <si>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</si>
  <si>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</si>
  <si>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</si>
  <si>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</si>
  <si>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</si>
  <si>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</si>
  <si>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</si>
  <si>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</si>
  <si>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</si>
  <si>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</si>
  <si>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</si>
  <si>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</si>
  <si>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</si>
  <si>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</si>
  <si>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</si>
  <si>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</si>
  <si>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</si>
  <si>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</si>
  <si>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</si>
  <si>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</si>
  <si>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</si>
  <si>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</si>
  <si>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</si>
  <si>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</si>
  <si>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</si>
  <si>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</si>
  <si>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</si>
  <si>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</si>
  <si>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</si>
  <si>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</si>
  <si>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</si>
  <si>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</si>
  <si>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</si>
  <si>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</si>
  <si>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</si>
  <si>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</si>
  <si>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</si>
  <si>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</si>
  <si>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</si>
  <si>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</si>
  <si>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</si>
  <si>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</si>
  <si>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</si>
  <si>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</si>
  <si>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</si>
  <si>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</si>
  <si>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</si>
  <si>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</si>
  <si>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</si>
  <si>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</si>
  <si>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</si>
  <si>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</si>
  <si>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</si>
  <si>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</si>
  <si>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</si>
  <si>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</si>
  <si>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</si>
  <si>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</si>
  <si>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</si>
  <si>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</si>
  <si>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</si>
  <si>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</si>
  <si>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</si>
  <si>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</si>
  <si>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</si>
  <si>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</si>
  <si>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</si>
  <si>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</si>
  <si>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</si>
  <si>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</si>
  <si>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</si>
  <si>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</si>
  <si>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</si>
  <si>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</si>
  <si>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</si>
  <si>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</si>
  <si>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</si>
  <si>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</si>
  <si>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</si>
  <si>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</si>
  <si>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</si>
  <si>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</si>
  <si>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</si>
  <si>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</si>
  <si>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</si>
  <si>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</si>
  <si>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</si>
  <si>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</si>
  <si>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</si>
  <si>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</si>
  <si>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</si>
  <si>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</si>
  <si>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</si>
  <si>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</si>
  <si>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</si>
  <si>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</si>
  <si>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</si>
  <si>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</si>
  <si>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</si>
  <si>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</si>
  <si>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</si>
  <si>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</si>
  <si>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</si>
  <si>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</si>
  <si>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</si>
  <si>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</si>
  <si>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</si>
  <si>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</si>
  <si>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</si>
  <si>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</si>
  <si>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</si>
  <si>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</si>
  <si>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</si>
  <si>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</si>
  <si>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</si>
  <si>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</si>
  <si>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</si>
  <si>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</si>
  <si>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</si>
  <si>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</si>
  <si>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</si>
  <si>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</si>
  <si>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</si>
  <si>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</si>
  <si>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</si>
  <si>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</si>
  <si>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</si>
  <si>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</si>
  <si>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</si>
  <si>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</si>
  <si>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</si>
  <si>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</si>
  <si>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</si>
  <si>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</si>
  <si>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</si>
  <si>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</si>
  <si>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</si>
  <si>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</si>
  <si>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</si>
  <si>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</si>
  <si>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</si>
  <si>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</si>
  <si>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</si>
  <si>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</si>
  <si>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</si>
  <si>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</si>
  <si>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</si>
  <si>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</si>
  <si>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</si>
  <si>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</si>
  <si>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</si>
  <si>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</si>
  <si>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</si>
  <si>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</si>
  <si>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</si>
  <si>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</si>
  <si>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</si>
  <si>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</si>
  <si>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</si>
  <si>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</si>
  <si>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</si>
  <si>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</si>
  <si>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</si>
  <si>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</si>
  <si>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</si>
  <si>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</si>
  <si>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</si>
  <si>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</si>
  <si>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</si>
  <si>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</si>
  <si>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</si>
  <si>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</si>
  <si>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</si>
  <si>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</si>
  <si>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</si>
  <si>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</si>
  <si>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</si>
  <si>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</si>
  <si>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</si>
  <si>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</si>
  <si>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</si>
  <si>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</si>
  <si>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</si>
  <si>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</si>
  <si>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</si>
  <si>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</si>
  <si>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</si>
  <si>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</si>
  <si>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</si>
  <si>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</si>
  <si>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</si>
  <si>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</si>
  <si>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</si>
  <si>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</si>
  <si>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</si>
  <si>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</si>
  <si>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</si>
  <si>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</si>
  <si>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</si>
  <si>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</si>
  <si>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</si>
  <si>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</si>
  <si>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</si>
  <si>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</si>
  <si>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</si>
  <si>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</si>
  <si>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</si>
  <si>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</si>
  <si>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</si>
  <si>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</si>
  <si>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</si>
  <si>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</si>
  <si>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</si>
  <si>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</si>
  <si>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</si>
  <si>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</si>
  <si>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</si>
  <si>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</si>
  <si>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</si>
  <si>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</si>
  <si>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</si>
  <si>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</si>
  <si>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</si>
  <si>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</si>
  <si>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</si>
  <si>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</si>
  <si>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</si>
  <si>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</si>
  <si>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</si>
  <si>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</si>
  <si>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</si>
  <si>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</si>
  <si>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</si>
  <si>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</si>
  <si>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</si>
  <si>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</si>
  <si>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</si>
  <si>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</si>
  <si>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</si>
  <si>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</si>
  <si>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</si>
  <si>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</si>
  <si>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</si>
  <si>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</si>
  <si>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</si>
  <si>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</si>
  <si>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</si>
  <si>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</si>
  <si>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</si>
  <si>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</si>
  <si>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</si>
  <si>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</si>
  <si>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</si>
  <si>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</si>
  <si>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</si>
  <si>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</si>
  <si>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</si>
  <si>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</si>
  <si>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</si>
  <si>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</si>
  <si>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</si>
  <si>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</si>
  <si>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</si>
  <si>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</si>
  <si>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</si>
  <si>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</si>
  <si>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</si>
  <si>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</si>
  <si>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</si>
  <si>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</si>
  <si>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</si>
  <si>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</si>
  <si>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</si>
  <si>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</si>
  <si>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</si>
  <si>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</si>
  <si>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</si>
  <si>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</si>
  <si>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</si>
  <si>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</si>
  <si>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</si>
  <si>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</si>
  <si>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</si>
  <si>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</si>
  <si>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</si>
  <si>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</si>
  <si>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</si>
  <si>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</si>
  <si>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</si>
  <si>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</si>
  <si>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</si>
  <si>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</si>
  <si>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</si>
  <si>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</si>
  <si>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</si>
  <si>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</si>
  <si>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</si>
  <si>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</si>
  <si>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</si>
  <si>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</si>
  <si>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</si>
  <si>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</si>
  <si>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</si>
  <si>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</si>
  <si>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</si>
  <si>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</si>
  <si>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</si>
  <si>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</si>
  <si>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</si>
  <si>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</si>
  <si>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</si>
  <si>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</si>
  <si>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</si>
  <si>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</si>
  <si>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</si>
  <si>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</si>
  <si>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</si>
  <si>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</si>
  <si>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</si>
  <si>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</si>
  <si>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</si>
  <si>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</si>
  <si>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</si>
  <si>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</si>
  <si>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</si>
  <si>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</si>
  <si>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</si>
  <si>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</si>
  <si>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</si>
  <si>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</si>
  <si>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</si>
  <si>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</si>
  <si>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</si>
  <si>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</si>
  <si>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</si>
  <si>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</si>
  <si>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</si>
  <si>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</si>
  <si>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</si>
  <si>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</si>
  <si>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</si>
  <si>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</si>
  <si>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</si>
  <si>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</si>
  <si>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</si>
  <si>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</si>
  <si>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</si>
  <si>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</si>
  <si>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</si>
  <si>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</si>
  <si>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</si>
  <si>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</si>
  <si>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</si>
  <si>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</si>
  <si>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</si>
  <si>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</si>
  <si>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</si>
  <si>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</si>
  <si>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</si>
  <si>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</si>
  <si>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</si>
  <si>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</si>
  <si>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</si>
  <si>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</si>
  <si>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</si>
  <si>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</si>
  <si>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</si>
  <si>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</si>
  <si>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</si>
  <si>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</si>
  <si>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</si>
  <si>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</si>
  <si>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</si>
  <si>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</si>
  <si>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</si>
  <si>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</si>
  <si>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</si>
  <si>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</si>
  <si>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</si>
  <si>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</si>
  <si>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</si>
  <si>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</si>
  <si>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</si>
  <si>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</si>
  <si>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</si>
  <si>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</si>
  <si>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</si>
  <si>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</si>
  <si>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</si>
  <si>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</si>
  <si>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</si>
  <si>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</si>
  <si>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</si>
  <si>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</si>
  <si>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</si>
  <si>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</si>
  <si>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</si>
  <si>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</si>
  <si>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</si>
  <si>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</si>
  <si>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</si>
  <si>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</si>
  <si>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</si>
  <si>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</si>
  <si>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</si>
  <si>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</si>
  <si>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</si>
  <si>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</si>
  <si>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</si>
  <si>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</si>
  <si>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</si>
  <si>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</si>
  <si>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</si>
  <si>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</si>
  <si>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</si>
  <si>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</si>
  <si>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</si>
  <si>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</si>
  <si>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</si>
  <si>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</si>
  <si>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</si>
  <si>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</si>
  <si>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</si>
  <si>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</si>
  <si>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</si>
  <si>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</si>
  <si>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</si>
  <si>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</si>
  <si>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</si>
  <si>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</si>
  <si>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</si>
  <si>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</si>
  <si>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</si>
  <si>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</si>
  <si>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</si>
  <si>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</si>
  <si>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</si>
  <si>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</si>
  <si>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</si>
  <si>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</si>
  <si>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</si>
  <si>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</si>
  <si>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</si>
  <si>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</si>
  <si>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</si>
  <si>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</si>
  <si>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</si>
  <si>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</si>
  <si>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</si>
  <si>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</si>
  <si>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</si>
  <si>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</si>
  <si>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</si>
  <si>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</si>
  <si>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</si>
  <si>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</si>
  <si>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</si>
  <si>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</si>
  <si>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</si>
  <si>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</si>
  <si>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</si>
  <si>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</si>
  <si>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</si>
  <si>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</si>
  <si>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</si>
  <si>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</si>
  <si>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</si>
  <si>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</si>
  <si>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</si>
  <si>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</si>
  <si>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</si>
  <si>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</si>
  <si>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</si>
  <si>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</si>
  <si>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</si>
  <si>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</si>
  <si>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</si>
  <si>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</si>
  <si>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</si>
  <si>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</si>
  <si>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</si>
  <si>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</si>
  <si>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</si>
  <si>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</si>
  <si>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</si>
  <si>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</si>
  <si>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</si>
  <si>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</si>
  <si>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</si>
  <si>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</si>
  <si>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</si>
  <si>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</si>
  <si>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</si>
  <si>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</si>
  <si>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</si>
  <si>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</si>
  <si>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</si>
  <si>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</si>
  <si>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</si>
  <si>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</si>
  <si>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</si>
  <si>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</si>
  <si>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</si>
  <si>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</si>
  <si>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</si>
  <si>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</si>
  <si>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</si>
  <si>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</si>
  <si>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</si>
  <si>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</si>
  <si>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</si>
  <si>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</si>
  <si>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</si>
  <si>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</si>
  <si>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</si>
  <si>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</si>
  <si>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</si>
  <si>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</si>
  <si>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</si>
  <si>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</si>
  <si>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</si>
  <si>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</si>
  <si>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</si>
  <si>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</si>
  <si>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</si>
  <si>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</si>
  <si>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</si>
  <si>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</si>
  <si>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</si>
  <si>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</si>
  <si>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</si>
  <si>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</si>
  <si>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</si>
  <si>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</si>
  <si>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</si>
  <si>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</si>
  <si>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</si>
  <si>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</si>
  <si>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</si>
  <si>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</si>
  <si>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</si>
  <si>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</si>
  <si>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</si>
  <si>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</si>
  <si>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</si>
  <si>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</si>
  <si>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</si>
  <si>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</si>
  <si>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</si>
  <si>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</si>
  <si>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</si>
  <si>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</si>
  <si>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</si>
  <si>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</si>
  <si>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</si>
  <si>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</si>
  <si>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</si>
  <si>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</si>
  <si>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</si>
  <si>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</si>
  <si>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</si>
  <si>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</si>
  <si>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</si>
  <si>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</si>
  <si>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</si>
  <si>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</si>
  <si>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</si>
  <si>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</si>
  <si>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</si>
  <si>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</si>
  <si>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</si>
  <si>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</si>
  <si>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</si>
  <si>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</si>
  <si>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</si>
  <si>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</si>
  <si>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</si>
  <si>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</si>
  <si>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</si>
  <si>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</si>
  <si>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</si>
  <si>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</si>
  <si>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</si>
  <si>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</si>
  <si>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</si>
  <si>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</si>
  <si>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</si>
  <si>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</si>
  <si>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</si>
  <si>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</si>
  <si>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</si>
  <si>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</si>
  <si>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</si>
  <si>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</si>
  <si>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</si>
  <si>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</si>
  <si>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</si>
  <si>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</si>
  <si>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</si>
  <si>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</si>
  <si>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</si>
  <si>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</si>
  <si>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</si>
  <si>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</si>
  <si>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</si>
  <si>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</si>
  <si>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</si>
  <si>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</si>
  <si>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</si>
  <si>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</si>
  <si>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</si>
  <si>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</si>
  <si>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</si>
  <si>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</si>
  <si>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</si>
  <si>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</si>
  <si>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</si>
  <si>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</si>
  <si>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</si>
  <si>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</si>
  <si>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</si>
  <si>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</si>
  <si>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</si>
  <si>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</si>
  <si>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</si>
  <si>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</si>
  <si>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</si>
  <si>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</si>
  <si>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</si>
  <si>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</si>
  <si>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</si>
  <si>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</si>
  <si>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</si>
  <si>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</si>
  <si>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</si>
  <si>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</si>
  <si>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</si>
  <si>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</si>
  <si>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</si>
  <si>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</si>
  <si>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</si>
  <si>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</si>
  <si>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</si>
  <si>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</si>
  <si>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</si>
  <si>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</si>
  <si>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</si>
  <si>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</si>
  <si>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</si>
  <si>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</si>
  <si>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</si>
  <si>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</si>
  <si>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</si>
  <si>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</si>
  <si>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</si>
  <si>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</si>
  <si>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</si>
  <si>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</si>
  <si>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</si>
  <si>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</si>
  <si>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</si>
  <si>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</si>
  <si>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</si>
  <si>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</si>
  <si>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</si>
  <si>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</si>
  <si>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</si>
  <si>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</si>
  <si>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</si>
  <si>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</si>
  <si>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</si>
  <si>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</si>
  <si>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</si>
  <si>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</si>
  <si>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</si>
  <si>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</si>
  <si>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</si>
  <si>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</si>
  <si>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</si>
  <si>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</si>
  <si>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</si>
  <si>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</si>
  <si>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</si>
  <si>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</si>
  <si>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</si>
  <si>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</si>
  <si>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</si>
  <si>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</si>
  <si>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</si>
  <si>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</si>
  <si>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</si>
  <si>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</si>
  <si>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</si>
  <si>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</si>
  <si>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</si>
  <si>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</si>
  <si>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</si>
  <si>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</si>
  <si>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</si>
  <si>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</si>
  <si>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</si>
  <si>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</si>
  <si>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</si>
  <si>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</si>
  <si>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</si>
  <si>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</si>
  <si>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</si>
  <si>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</si>
  <si>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</si>
  <si>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</si>
  <si>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</si>
  <si>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</si>
  <si>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</si>
  <si>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</si>
  <si>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</si>
  <si>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</si>
  <si>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</si>
  <si>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</si>
  <si>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</si>
  <si>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</si>
  <si>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</si>
  <si>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</si>
  <si>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</si>
  <si>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</si>
  <si>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</si>
  <si>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</si>
  <si>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</si>
  <si>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</si>
  <si>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</si>
  <si>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</si>
  <si>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</si>
  <si>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</si>
  <si>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</si>
  <si>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</si>
  <si>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</si>
  <si>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</si>
  <si>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</si>
  <si>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</si>
  <si>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</si>
  <si>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</si>
  <si>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</si>
  <si>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</si>
  <si>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</si>
  <si>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</si>
  <si>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</si>
  <si>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</si>
  <si>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</si>
  <si>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</si>
  <si>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</si>
  <si>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</si>
  <si>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</si>
  <si>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</si>
  <si>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</si>
  <si>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</si>
  <si>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</si>
  <si>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</si>
  <si>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</si>
  <si>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</si>
  <si>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</si>
  <si>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</si>
  <si>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</si>
  <si>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</si>
  <si>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</si>
  <si>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</si>
  <si>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</si>
  <si>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</si>
  <si>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</si>
  <si>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</si>
  <si>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</si>
  <si>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</si>
  <si>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</si>
  <si>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</si>
  <si>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</si>
  <si>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</si>
  <si>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</si>
  <si>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</si>
  <si>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</si>
  <si>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</si>
  <si>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</si>
  <si>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</si>
  <si>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</si>
  <si>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</si>
  <si>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</si>
  <si>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</si>
  <si>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</si>
  <si>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</si>
  <si>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</si>
  <si>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</si>
  <si>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</si>
  <si>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</si>
  <si>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</si>
  <si>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</si>
  <si>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</si>
  <si>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</si>
  <si>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</si>
  <si>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</si>
  <si>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</si>
  <si>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</si>
  <si>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</si>
  <si>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</si>
  <si>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</si>
  <si>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</si>
  <si>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</si>
  <si>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</si>
  <si>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</si>
  <si>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</si>
  <si>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</si>
  <si>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</si>
  <si>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</si>
  <si>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</si>
  <si>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</si>
  <si>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</si>
  <si>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</si>
  <si>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</si>
  <si>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</si>
  <si>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</si>
  <si>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</si>
  <si>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</si>
  <si>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</si>
  <si>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</si>
  <si>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</si>
  <si>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</si>
  <si>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</si>
  <si>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</si>
  <si>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</si>
  <si>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</si>
  <si>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</si>
  <si>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</si>
  <si>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</si>
  <si>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</si>
  <si>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</si>
  <si>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</si>
  <si>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</si>
  <si>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</si>
  <si>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</si>
  <si>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</si>
  <si>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</si>
  <si>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</si>
  <si>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</si>
  <si>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</si>
  <si>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</si>
  <si>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</si>
  <si>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</si>
  <si>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</si>
  <si>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</si>
  <si>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</si>
  <si>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</si>
  <si>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</si>
  <si>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</si>
  <si>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</si>
  <si>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</si>
  <si>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</si>
  <si>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</si>
  <si>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</si>
  <si>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</si>
  <si>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</si>
  <si>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</si>
  <si>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</si>
  <si>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</si>
  <si>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</si>
  <si>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</si>
  <si>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</si>
  <si>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</si>
  <si>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</si>
  <si>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</si>
  <si>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</si>
  <si>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</si>
  <si>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</si>
  <si>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</si>
  <si>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</si>
  <si>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</si>
  <si>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</si>
  <si>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</si>
  <si>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</si>
  <si>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</si>
  <si>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</si>
  <si>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</si>
  <si>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</si>
  <si>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</si>
  <si>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</si>
  <si>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</si>
  <si>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</si>
  <si>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</si>
  <si>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</si>
  <si>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</si>
  <si>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</si>
  <si>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</si>
  <si>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</si>
  <si>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</si>
  <si>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</si>
  <si>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</si>
  <si>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</si>
  <si>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</si>
  <si>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</si>
  <si>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</si>
  <si>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</si>
  <si>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</si>
  <si>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</si>
  <si>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</si>
  <si>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</si>
  <si>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</si>
  <si>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</si>
  <si>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</si>
  <si>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</si>
  <si>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</si>
  <si>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</si>
  <si>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</si>
  <si>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</si>
  <si>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</si>
  <si>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</si>
  <si>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</si>
  <si>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</si>
  <si>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</si>
  <si>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</si>
  <si>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</si>
  <si>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</si>
  <si>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</si>
  <si>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</si>
  <si>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</si>
  <si>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</si>
  <si>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</si>
  <si>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</si>
  <si>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</si>
  <si>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</si>
  <si>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</si>
  <si>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</si>
  <si>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</si>
  <si>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</si>
  <si>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</si>
  <si>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</si>
  <si>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</si>
  <si>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</si>
  <si>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</si>
  <si>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</si>
  <si>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</si>
  <si>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</si>
  <si>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</si>
  <si>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</si>
  <si>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</si>
  <si>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</si>
  <si>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</si>
  <si>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</si>
  <si>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</si>
  <si>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</si>
  <si>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</si>
  <si>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</si>
  <si>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</si>
  <si>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</si>
  <si>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</si>
  <si>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</si>
  <si>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</si>
  <si>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</si>
  <si>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</si>
  <si>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</si>
  <si>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</si>
  <si>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</si>
  <si>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</si>
  <si>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</si>
  <si>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</si>
  <si>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</si>
  <si>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</si>
  <si>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</si>
  <si>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</si>
  <si>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</si>
  <si>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</si>
  <si>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</si>
  <si>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</si>
  <si>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</si>
  <si>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</si>
  <si>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</si>
  <si>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</si>
  <si>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</si>
  <si>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</si>
  <si>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</si>
  <si>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</si>
  <si>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</si>
  <si>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</si>
  <si>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</si>
  <si>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</si>
  <si>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</si>
  <si>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</si>
  <si>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</si>
  <si>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</si>
  <si>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</si>
  <si>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</si>
  <si>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</si>
  <si>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</si>
  <si>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</si>
  <si>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</si>
  <si>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</si>
  <si>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</si>
  <si>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</si>
  <si>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</si>
  <si>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</si>
  <si>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</si>
  <si>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</si>
  <si>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</si>
  <si>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</si>
  <si>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</si>
  <si>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</si>
  <si>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</si>
  <si>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</si>
  <si>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</si>
  <si>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</si>
  <si>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</si>
  <si>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</si>
  <si>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</si>
  <si>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</si>
  <si>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</si>
  <si>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</si>
  <si>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</si>
  <si>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</si>
  <si>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</si>
  <si>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</si>
  <si>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</si>
  <si>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</si>
  <si>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</si>
  <si>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</si>
  <si>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</si>
  <si>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</si>
  <si>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</si>
  <si>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</si>
  <si>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</si>
  <si>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</si>
  <si>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</si>
  <si>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</si>
  <si>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</si>
  <si>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</si>
  <si>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</si>
  <si>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</si>
  <si>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</si>
  <si>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</si>
  <si>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</si>
  <si>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</si>
  <si>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</si>
  <si>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</si>
  <si>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</si>
  <si>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</si>
  <si>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</si>
  <si>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</si>
  <si>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</si>
  <si>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</si>
  <si>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</si>
  <si>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</si>
  <si>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</si>
  <si>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</si>
  <si>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</si>
  <si>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</si>
  <si>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</si>
  <si>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</si>
  <si>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</si>
  <si>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</si>
  <si>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</si>
  <si>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</si>
  <si>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</si>
  <si>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</si>
  <si>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</si>
  <si>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</si>
  <si>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</si>
  <si>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</si>
  <si>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</si>
  <si>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</si>
  <si>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</si>
  <si>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</si>
  <si>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</si>
  <si>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</si>
  <si>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</si>
  <si>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</si>
  <si>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</si>
  <si>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</si>
  <si>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</si>
  <si>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</si>
  <si>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</si>
  <si>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</si>
  <si>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</si>
  <si>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</si>
  <si>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</si>
  <si>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</si>
  <si>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</si>
  <si>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</si>
  <si>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</si>
  <si>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</si>
  <si>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</si>
  <si>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</si>
  <si>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</si>
  <si>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</si>
  <si>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</si>
  <si>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</si>
  <si>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</si>
  <si>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</si>
  <si>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</si>
  <si>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</si>
  <si>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</si>
  <si>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</si>
  <si>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</si>
  <si>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</si>
  <si>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</si>
  <si>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</si>
  <si>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</si>
  <si>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</si>
  <si>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</si>
  <si>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</si>
  <si>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</si>
  <si>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</si>
  <si>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</si>
  <si>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</si>
  <si>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</si>
  <si>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</si>
  <si>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</si>
  <si>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</si>
  <si>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</si>
  <si>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</si>
  <si>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</si>
  <si>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</si>
  <si>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</si>
  <si>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</si>
  <si>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</si>
  <si>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</si>
  <si>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</si>
  <si>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</si>
  <si>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</si>
  <si>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</si>
  <si>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</si>
  <si>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</si>
  <si>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</si>
  <si>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</si>
  <si>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</si>
  <si>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</si>
  <si>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</si>
  <si>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</si>
  <si>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</si>
  <si>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</si>
  <si>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</si>
  <si>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</si>
  <si>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</si>
  <si>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</si>
  <si>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</si>
  <si>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</si>
  <si>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</si>
  <si>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</si>
  <si>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</si>
  <si>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</si>
  <si>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</si>
  <si>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</si>
  <si>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</si>
  <si>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</si>
  <si>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</si>
  <si>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</si>
  <si>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</si>
  <si>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</si>
  <si>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</si>
  <si>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</si>
  <si>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</si>
  <si>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</si>
  <si>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</si>
  <si>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</si>
  <si>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</si>
  <si>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</si>
  <si>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</si>
  <si>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</si>
  <si>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</si>
  <si>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</si>
  <si>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</si>
  <si>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</si>
  <si>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</si>
  <si>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</si>
  <si>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</si>
  <si>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</si>
  <si>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</si>
  <si>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</si>
  <si>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</si>
  <si>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</si>
  <si>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</si>
  <si>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</si>
  <si>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</si>
  <si>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</si>
  <si>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</si>
  <si>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</si>
  <si>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</si>
  <si>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</si>
  <si>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</si>
  <si>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</si>
  <si>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</si>
  <si>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</si>
  <si>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</si>
  <si>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</si>
  <si>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</si>
  <si>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</si>
  <si>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</si>
  <si>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</si>
  <si>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</si>
  <si>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</si>
  <si>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</si>
  <si>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</si>
  <si>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</si>
  <si>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</si>
  <si>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</si>
  <si>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</si>
  <si>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</si>
  <si>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</si>
  <si>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</si>
  <si>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</si>
  <si>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</si>
  <si>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</si>
  <si>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</si>
  <si>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</si>
  <si>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</si>
  <si>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</si>
  <si>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</si>
  <si>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</si>
  <si>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</si>
  <si>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</si>
  <si>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</si>
  <si>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</si>
  <si>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</si>
  <si>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</si>
  <si>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</si>
  <si>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</si>
  <si>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</si>
  <si>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</si>
  <si>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</si>
  <si>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</si>
  <si>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</si>
  <si>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</si>
  <si>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</si>
  <si>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</si>
  <si>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</si>
  <si>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</si>
  <si>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</si>
  <si>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</si>
  <si>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</si>
  <si>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</si>
  <si>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</si>
  <si>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</si>
  <si>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</si>
  <si>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</si>
  <si>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</si>
  <si>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</si>
  <si>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</si>
  <si>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</si>
  <si>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</si>
  <si>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</si>
  <si>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</si>
  <si>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</si>
  <si>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</si>
  <si>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</si>
  <si>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</si>
  <si>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</si>
  <si>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</si>
  <si>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</si>
  <si>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</si>
  <si>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</si>
  <si>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</si>
  <si>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</si>
  <si>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</si>
  <si>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</si>
  <si>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</si>
  <si>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</si>
  <si>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</si>
  <si>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</si>
  <si>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</si>
  <si>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</si>
  <si>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</si>
  <si>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</si>
  <si>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</si>
  <si>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</si>
  <si>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</si>
  <si>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</si>
  <si>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</si>
  <si>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</si>
  <si>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</si>
  <si>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</si>
  <si>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</si>
  <si>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</si>
  <si>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</si>
  <si>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</si>
  <si>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</si>
  <si>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</si>
  <si>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</si>
  <si>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</si>
  <si>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</si>
  <si>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</si>
  <si>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</si>
  <si>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</si>
  <si>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</si>
  <si>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</si>
  <si>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</si>
  <si>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</si>
  <si>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</si>
  <si>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</si>
  <si>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</si>
  <si>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</si>
  <si>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</si>
  <si>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</si>
  <si>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</si>
  <si>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</si>
  <si>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</si>
  <si>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</si>
  <si>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</si>
  <si>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</si>
  <si>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</si>
  <si>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</si>
  <si>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</si>
  <si>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</si>
  <si>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</si>
  <si>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</si>
  <si>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</si>
  <si>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</si>
  <si>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</si>
  <si>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</si>
  <si>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</si>
  <si>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</si>
  <si>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</si>
  <si>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</si>
  <si>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</si>
  <si>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</si>
  <si>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</si>
  <si>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</si>
  <si>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</si>
  <si>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</si>
  <si>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</si>
  <si>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</si>
  <si>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</si>
  <si>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</si>
  <si>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</si>
  <si>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</si>
  <si>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</si>
  <si>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</si>
  <si>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</si>
  <si>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</si>
  <si>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</si>
  <si>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</si>
  <si>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</si>
  <si>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</si>
  <si>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</si>
  <si>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</si>
  <si>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</si>
  <si>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</si>
  <si>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</si>
  <si>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</si>
  <si>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</si>
  <si>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</si>
  <si>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</si>
  <si>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</si>
  <si>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</si>
  <si>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</si>
  <si>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</si>
  <si>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</si>
  <si>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</si>
  <si>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</si>
  <si>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</si>
  <si>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</si>
  <si>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</si>
  <si>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</si>
  <si>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</si>
  <si>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</si>
  <si>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</si>
  <si>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</si>
  <si>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</si>
  <si>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</si>
  <si>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</si>
  <si>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</si>
  <si>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</si>
  <si>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</si>
  <si>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</si>
  <si>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</si>
  <si>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</si>
  <si>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</si>
  <si>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</si>
  <si>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</si>
  <si>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</si>
  <si>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</si>
  <si>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</si>
  <si>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</si>
  <si>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</si>
  <si>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</si>
  <si>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</si>
  <si>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</si>
  <si>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</si>
  <si>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</si>
  <si>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</si>
  <si>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</si>
  <si>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</si>
  <si>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</si>
  <si>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</si>
  <si>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</si>
  <si>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</si>
  <si>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</si>
  <si>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</si>
  <si>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</si>
  <si>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</si>
  <si>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</si>
  <si>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</si>
  <si>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</si>
  <si>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</si>
  <si>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</si>
  <si>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</si>
  <si>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</si>
  <si>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</si>
  <si>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</si>
  <si>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</si>
  <si>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</si>
  <si>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</si>
  <si>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</si>
  <si>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</si>
  <si>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</si>
  <si>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</si>
  <si>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</si>
  <si>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</si>
  <si>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</si>
  <si>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</si>
  <si>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</si>
  <si>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</si>
  <si>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</si>
  <si>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</si>
  <si>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</si>
  <si>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</si>
  <si>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</si>
  <si>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</si>
  <si>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</si>
  <si>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</si>
  <si>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</si>
  <si>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</si>
  <si>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</si>
  <si>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</si>
  <si>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</si>
  <si>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</si>
  <si>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</si>
  <si>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</si>
  <si>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</si>
  <si>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</si>
  <si>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</si>
  <si>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</si>
  <si>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</si>
  <si>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</si>
  <si>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</si>
  <si>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</si>
  <si>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</si>
  <si>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</si>
  <si>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</si>
  <si>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</si>
  <si>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</si>
  <si>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</si>
  <si>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</si>
  <si>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</si>
  <si>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</si>
  <si>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</si>
  <si>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</si>
  <si>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</si>
  <si>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</si>
  <si>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</si>
  <si>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</si>
  <si>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</si>
  <si>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</si>
  <si>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</si>
  <si>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</si>
  <si>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</si>
  <si>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</si>
  <si>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</si>
  <si>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</si>
  <si>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</si>
  <si>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</si>
  <si>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</si>
  <si>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</si>
  <si>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</si>
  <si>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</si>
  <si>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</si>
  <si>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</si>
  <si>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</si>
  <si>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</si>
  <si>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</si>
  <si>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</si>
  <si>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</si>
  <si>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</si>
  <si>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</si>
  <si>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</si>
  <si>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</si>
  <si>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</si>
  <si>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</si>
  <si>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</si>
  <si>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</si>
  <si>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</si>
  <si>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</si>
  <si>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</si>
  <si>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</si>
  <si>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</si>
  <si>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</si>
  <si>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</si>
  <si>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</si>
  <si>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</si>
  <si>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</si>
  <si>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</si>
  <si>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</si>
  <si>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</si>
  <si>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</si>
  <si>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</si>
  <si>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</si>
  <si>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</si>
  <si>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</si>
  <si>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</si>
  <si>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</si>
  <si>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</si>
  <si>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</si>
  <si>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</si>
  <si>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</si>
  <si>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</si>
  <si>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</si>
  <si>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</si>
  <si>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</si>
  <si>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</si>
  <si>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</si>
  <si>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</si>
  <si>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</si>
  <si>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</si>
  <si>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</si>
  <si>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</si>
  <si>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</si>
  <si>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</si>
  <si>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</si>
  <si>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</si>
  <si>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</si>
  <si>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</si>
  <si>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</si>
  <si>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</si>
  <si>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</si>
  <si>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</si>
  <si>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</si>
  <si>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</si>
  <si>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</si>
  <si>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</si>
  <si>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</si>
  <si>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</si>
  <si>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</si>
  <si>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</si>
  <si>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</si>
  <si>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</si>
  <si>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</si>
  <si>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</si>
  <si>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</si>
  <si>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</si>
  <si>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</si>
  <si>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</si>
  <si>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</si>
  <si>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</si>
  <si>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</si>
  <si>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</si>
  <si>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</si>
  <si>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</si>
  <si>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</si>
  <si>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</si>
  <si>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</si>
  <si>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</si>
  <si>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</si>
  <si>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</si>
  <si>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</si>
  <si>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</si>
  <si>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</si>
  <si>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</si>
  <si>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</si>
  <si>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</si>
  <si>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</si>
  <si>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</si>
  <si>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</si>
  <si>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</si>
  <si>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</si>
  <si>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</si>
  <si>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</si>
  <si>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</si>
  <si>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</si>
  <si>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</si>
  <si>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</si>
  <si>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</si>
  <si>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</si>
  <si>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</si>
  <si>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</si>
  <si>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</si>
  <si>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</si>
  <si>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</si>
  <si>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</si>
  <si>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</si>
  <si>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</si>
  <si>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</si>
  <si>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</si>
  <si>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</si>
  <si>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</si>
  <si>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</si>
  <si>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</si>
  <si>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</si>
  <si>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</si>
  <si>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</si>
  <si>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</si>
  <si>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</si>
  <si>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</si>
  <si>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</si>
  <si>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</si>
  <si>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</si>
  <si>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</si>
  <si>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</si>
  <si>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</si>
  <si>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</si>
  <si>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</si>
  <si>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</si>
  <si>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</si>
  <si>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</si>
  <si>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</si>
  <si>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</si>
  <si>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</si>
  <si>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</si>
  <si>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</si>
  <si>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</si>
  <si>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</si>
  <si>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</si>
  <si>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</si>
  <si>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</si>
  <si>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</si>
  <si>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</si>
  <si>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</si>
  <si>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</si>
  <si>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</si>
  <si>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</si>
  <si>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</si>
  <si>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</si>
  <si>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</si>
  <si>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</si>
  <si>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</si>
  <si>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</si>
  <si>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</si>
  <si>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</si>
  <si>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</si>
  <si>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</si>
  <si>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</si>
  <si>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</si>
  <si>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</si>
  <si>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</si>
  <si>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</si>
  <si>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</si>
  <si>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</si>
  <si>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</si>
  <si>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</si>
  <si>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</si>
  <si>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</si>
  <si>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</si>
  <si>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</si>
  <si>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</si>
  <si>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</si>
  <si>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</si>
  <si>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</si>
  <si>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</si>
  <si>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</si>
  <si>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</si>
  <si>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</si>
  <si>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</si>
  <si>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</si>
  <si>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</si>
  <si>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</si>
  <si>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</si>
  <si>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</si>
  <si>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</si>
  <si>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</si>
  <si>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</si>
  <si>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</si>
  <si>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</si>
  <si>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</si>
  <si>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</si>
  <si>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</si>
  <si>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</si>
  <si>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</si>
  <si>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</si>
  <si>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</si>
  <si>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</si>
  <si>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</si>
  <si>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</si>
  <si>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</si>
  <si>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</si>
  <si>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</si>
  <si>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</si>
  <si>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</si>
  <si>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</si>
  <si>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</si>
  <si>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</si>
  <si>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</si>
  <si>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</si>
  <si>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</si>
  <si>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</si>
  <si>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</si>
  <si>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</si>
  <si>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</si>
  <si>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</si>
  <si>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</si>
  <si>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</si>
  <si>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</si>
  <si>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</si>
  <si>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</si>
  <si>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</si>
  <si>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</si>
  <si>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</si>
  <si>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</si>
  <si>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</si>
  <si>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</si>
  <si>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</si>
  <si>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</si>
  <si>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</si>
  <si>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</si>
  <si>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</si>
  <si>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</si>
  <si>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</si>
  <si>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</si>
  <si>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</si>
  <si>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</si>
  <si>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</si>
  <si>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</si>
  <si>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</si>
  <si>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</si>
  <si>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</si>
  <si>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</si>
  <si>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</si>
  <si>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</si>
  <si>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</si>
  <si>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</si>
  <si>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</si>
  <si>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</si>
  <si>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</si>
  <si>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</si>
  <si>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</si>
  <si>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</si>
  <si>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</si>
  <si>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</si>
  <si>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</si>
  <si>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</si>
  <si>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</si>
  <si>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</si>
  <si>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</si>
  <si>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</si>
  <si>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</si>
  <si>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</si>
  <si>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</si>
  <si>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</si>
  <si>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</si>
  <si>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</si>
  <si>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</si>
  <si>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</si>
  <si>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</si>
  <si>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</si>
  <si>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</si>
  <si>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</si>
  <si>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</si>
  <si>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</si>
  <si>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</si>
  <si>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</si>
  <si>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</si>
  <si>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</si>
  <si>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</si>
  <si>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</si>
  <si>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</si>
  <si>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</si>
  <si>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</si>
  <si>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</si>
  <si>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</si>
  <si>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</si>
  <si>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</si>
  <si>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</si>
  <si>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</si>
  <si>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</si>
  <si>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</si>
  <si>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</si>
  <si>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</si>
  <si>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</si>
  <si>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</si>
  <si>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</si>
  <si>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</si>
  <si>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</si>
  <si>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</si>
  <si>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</si>
  <si>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</si>
  <si>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</si>
  <si>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</si>
  <si>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</si>
  <si>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</si>
  <si>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</si>
  <si>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</si>
  <si>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</si>
  <si>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</si>
  <si>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</si>
  <si>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</si>
  <si>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</si>
  <si>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</si>
  <si>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</si>
  <si>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</si>
  <si>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</si>
  <si>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</si>
  <si>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</si>
  <si>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</si>
  <si>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</si>
  <si>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</si>
  <si>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</si>
  <si>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</si>
  <si>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</si>
  <si>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</si>
  <si>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</si>
  <si>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</si>
  <si>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</si>
  <si>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</si>
  <si>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</si>
  <si>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</si>
  <si>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</si>
  <si>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</si>
  <si>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</si>
  <si>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</si>
  <si>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</si>
  <si>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</si>
  <si>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</si>
  <si>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</si>
  <si>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</si>
  <si>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</si>
  <si>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</si>
  <si>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</si>
  <si>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</si>
  <si>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</si>
  <si>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</si>
  <si>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</si>
  <si>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</si>
  <si>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</si>
  <si>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</si>
  <si>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</si>
  <si>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</si>
  <si>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</si>
  <si>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</si>
  <si>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</si>
  <si>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</si>
  <si>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</si>
  <si>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</si>
  <si>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</si>
  <si>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</si>
  <si>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</si>
  <si>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</si>
  <si>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</si>
  <si>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</si>
  <si>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</si>
  <si>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</si>
  <si>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</si>
  <si>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</si>
  <si>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</si>
  <si>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</si>
  <si>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</si>
  <si>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</si>
  <si>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</si>
  <si>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</si>
  <si>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</si>
  <si>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</si>
  <si>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</si>
  <si>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</si>
  <si>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</si>
  <si>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</si>
  <si>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</si>
  <si>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</si>
  <si>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</si>
  <si>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</si>
  <si>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</si>
  <si>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</si>
  <si>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</si>
  <si>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</si>
  <si>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</si>
  <si>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</si>
  <si>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</si>
  <si>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</si>
  <si>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</si>
  <si>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</si>
  <si>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</si>
  <si>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</si>
  <si>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</si>
  <si>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</si>
  <si>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</si>
  <si>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</si>
  <si>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</si>
  <si>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</si>
  <si>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</si>
  <si>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</si>
  <si>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</si>
  <si>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</si>
  <si>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</si>
  <si>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</si>
  <si>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</si>
  <si>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</si>
  <si>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</si>
  <si>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</si>
  <si>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</si>
  <si>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</si>
  <si>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</si>
  <si>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</si>
  <si>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</si>
  <si>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</si>
  <si>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</si>
  <si>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</si>
  <si>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</si>
  <si>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</si>
  <si>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</si>
  <si>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</si>
  <si>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</si>
  <si>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</si>
  <si>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</si>
  <si>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</si>
  <si>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</si>
  <si>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</si>
  <si>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</si>
  <si>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</si>
  <si>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</si>
  <si>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</si>
  <si>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</si>
  <si>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</si>
  <si>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</si>
  <si>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</si>
  <si>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</si>
  <si>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</si>
  <si>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</si>
  <si>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</si>
  <si>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</si>
  <si>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</si>
  <si>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</si>
  <si>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</si>
  <si>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</si>
  <si>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</si>
  <si>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</si>
  <si>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</si>
  <si>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</si>
  <si>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</si>
  <si>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</si>
  <si>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</si>
  <si>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</si>
  <si>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</si>
  <si>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</si>
  <si>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</si>
  <si>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</si>
  <si>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</si>
  <si>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</si>
  <si>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</si>
  <si>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</si>
  <si>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</si>
  <si>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</si>
  <si>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</si>
  <si>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</si>
  <si>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</si>
  <si>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</si>
  <si>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</si>
  <si>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</si>
  <si>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</si>
  <si>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</si>
  <si>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</si>
  <si>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</si>
  <si>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</si>
  <si>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</si>
  <si>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</si>
  <si>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</si>
  <si>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</si>
  <si>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</si>
  <si>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</si>
  <si>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</si>
  <si>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</si>
  <si>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</si>
  <si>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</si>
  <si>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</si>
  <si>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</si>
  <si>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</si>
  <si>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</si>
  <si>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</si>
  <si>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</si>
  <si>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</si>
  <si>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</si>
  <si>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</si>
  <si>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</si>
  <si>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</si>
  <si>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</si>
  <si>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</si>
  <si>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</si>
  <si>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</si>
  <si>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</si>
  <si>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</si>
  <si>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</si>
  <si>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</si>
  <si>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</si>
  <si>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</si>
  <si>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</si>
  <si>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</si>
  <si>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</si>
  <si>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</si>
  <si>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</si>
  <si>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</si>
  <si>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</si>
  <si>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</si>
  <si>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</si>
  <si>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</si>
  <si>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</si>
  <si>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</si>
  <si>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</si>
  <si>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</si>
  <si>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</si>
  <si>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</si>
  <si>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</si>
  <si>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</si>
  <si>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</si>
  <si>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</si>
  <si>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</si>
  <si>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</si>
  <si>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</si>
  <si>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</si>
  <si>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</si>
  <si>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</si>
  <si>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</si>
  <si>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</si>
  <si>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</si>
  <si>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</si>
  <si>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</si>
  <si>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</si>
  <si>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</si>
  <si>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</si>
  <si>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</si>
  <si>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</si>
  <si>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</si>
  <si>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</si>
  <si>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</si>
  <si>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</si>
  <si>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</si>
  <si>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</si>
  <si>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</si>
  <si>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</si>
  <si>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</si>
  <si>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</si>
  <si>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</si>
  <si>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</si>
  <si>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</si>
  <si>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</si>
  <si>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</si>
  <si>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</si>
  <si>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</si>
  <si>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</si>
  <si>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</si>
  <si>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</si>
  <si>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</si>
  <si>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</si>
  <si>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</si>
  <si>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</si>
  <si>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</si>
  <si>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</si>
  <si>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</si>
  <si>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</si>
  <si>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</si>
  <si>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</si>
  <si>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</si>
  <si>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</si>
  <si>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</si>
  <si>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</si>
  <si>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</si>
  <si>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</si>
  <si>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</si>
  <si>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</si>
  <si>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</si>
  <si>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</si>
  <si>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</si>
  <si>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</si>
  <si>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</si>
  <si>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</si>
  <si>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</si>
  <si>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</si>
  <si>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</si>
  <si>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</si>
  <si>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</si>
  <si>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</si>
  <si>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</si>
  <si>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</si>
  <si>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</si>
  <si>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</si>
  <si>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</si>
  <si>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</si>
  <si>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</si>
  <si>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</si>
  <si>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</si>
  <si>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</si>
  <si>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</si>
  <si>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</si>
  <si>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</si>
  <si>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</si>
  <si>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</si>
  <si>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</si>
  <si>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</si>
  <si>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</si>
  <si>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</si>
  <si>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</si>
  <si>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</si>
  <si>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</si>
  <si>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</si>
  <si>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</si>
  <si>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</si>
  <si>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</si>
  <si>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</si>
  <si>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</si>
  <si>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</si>
  <si>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</si>
  <si>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</si>
  <si>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</si>
  <si>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</si>
  <si>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</si>
  <si>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</si>
  <si>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</si>
  <si>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</si>
  <si>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</si>
  <si>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</si>
  <si>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</si>
  <si>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</si>
  <si>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</si>
  <si>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</si>
  <si>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</si>
  <si>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</si>
  <si>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</si>
  <si>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</si>
  <si>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</si>
  <si>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</si>
  <si>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</si>
  <si>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</si>
  <si>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</si>
  <si>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</si>
  <si>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</si>
  <si>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</si>
  <si>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</si>
  <si>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</si>
  <si>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</si>
  <si>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</si>
  <si>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</si>
  <si>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</si>
  <si>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</si>
  <si>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</si>
  <si>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</si>
  <si>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</si>
  <si>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</si>
  <si>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</si>
  <si>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</si>
  <si>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</si>
  <si>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</si>
  <si>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</si>
  <si>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</si>
  <si>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</si>
  <si>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</si>
  <si>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</si>
  <si>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</si>
  <si>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</si>
  <si>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</si>
  <si>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</si>
  <si>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</si>
  <si>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</si>
  <si>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</si>
  <si>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</si>
  <si>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</si>
  <si>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</si>
  <si>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</si>
  <si>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</si>
  <si>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</si>
  <si>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</si>
  <si>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</si>
  <si>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</si>
  <si>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</si>
  <si>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</si>
  <si>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</si>
  <si>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</si>
  <si>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</si>
  <si>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</si>
  <si>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</si>
  <si>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</si>
  <si>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</si>
  <si>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</si>
  <si>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</si>
  <si>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</si>
  <si>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</si>
  <si>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</si>
  <si>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</si>
  <si>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</si>
  <si>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</si>
  <si>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</si>
  <si>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</si>
  <si>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</si>
  <si>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</si>
  <si>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</si>
  <si>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</si>
  <si>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</si>
  <si>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</si>
  <si>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</si>
  <si>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</si>
  <si>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</si>
  <si>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</si>
  <si>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</si>
  <si>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</si>
  <si>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</si>
  <si>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</si>
  <si>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</si>
  <si>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</si>
  <si>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</si>
  <si>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</si>
  <si>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</si>
  <si>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</si>
  <si>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</si>
  <si>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</si>
  <si>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</si>
  <si>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</si>
  <si>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</si>
  <si>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</si>
  <si>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</si>
  <si>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</si>
  <si>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</si>
  <si>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</si>
  <si>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</si>
  <si>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</si>
  <si>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</si>
  <si>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</si>
  <si>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</si>
  <si>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</si>
  <si>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</si>
  <si>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</si>
  <si>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</si>
  <si>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</si>
  <si>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</si>
  <si>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</si>
  <si>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</si>
  <si>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</si>
  <si>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</si>
  <si>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</si>
  <si>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</si>
  <si>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</si>
  <si>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</si>
  <si>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</si>
  <si>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</si>
  <si>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</si>
  <si>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</si>
  <si>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</si>
  <si>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</si>
  <si>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</si>
  <si>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</si>
  <si>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</si>
  <si>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</si>
  <si>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</si>
  <si>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</si>
  <si>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</si>
  <si>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</si>
  <si>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</si>
  <si>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</si>
  <si>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</si>
  <si>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</si>
  <si>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</si>
  <si>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</si>
  <si>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</si>
  <si>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</si>
  <si>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</si>
  <si>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</si>
  <si>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</si>
  <si>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</si>
  <si>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</si>
  <si>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</si>
  <si>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</si>
  <si>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</si>
  <si>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</si>
  <si>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</si>
  <si>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</si>
  <si>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</si>
  <si>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</si>
  <si>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</si>
  <si>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</si>
  <si>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</si>
  <si>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</si>
  <si>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</si>
  <si>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</si>
  <si>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</si>
  <si>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</si>
  <si>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</si>
  <si>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</si>
  <si>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</si>
  <si>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</si>
  <si>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</si>
  <si>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</si>
  <si>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</si>
  <si>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</si>
  <si>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</si>
  <si>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</si>
  <si>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</si>
  <si>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</si>
  <si>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</si>
  <si>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</si>
  <si>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</si>
  <si>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</si>
  <si>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</si>
  <si>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</si>
  <si>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</si>
  <si>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</si>
  <si>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</si>
  <si>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</si>
  <si>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</si>
  <si>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</si>
  <si>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</si>
  <si>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</si>
  <si>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</si>
  <si>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</si>
  <si>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</si>
  <si>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</si>
  <si>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</si>
  <si>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</si>
  <si>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</si>
  <si>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</si>
  <si>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</si>
  <si>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</si>
  <si>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</si>
  <si>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</si>
  <si>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</si>
  <si>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</si>
  <si>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</si>
  <si>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</si>
  <si>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</si>
  <si>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</si>
  <si>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</si>
  <si>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</si>
  <si>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</si>
  <si>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</si>
  <si>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</si>
  <si>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</si>
  <si>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</si>
  <si>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</si>
  <si>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</si>
  <si>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</si>
  <si>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</si>
  <si>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</si>
  <si>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</si>
  <si>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</si>
  <si>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</si>
  <si>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</si>
  <si>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</si>
  <si>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</si>
  <si>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</si>
  <si>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</si>
  <si>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</si>
  <si>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</si>
  <si>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</si>
  <si>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</si>
  <si>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</si>
  <si>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</si>
  <si>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</si>
  <si>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</si>
  <si>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</si>
  <si>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</si>
  <si>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</si>
  <si>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</si>
  <si>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</si>
  <si>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</si>
  <si>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</si>
  <si>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</si>
  <si>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</si>
  <si>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</si>
  <si>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</si>
  <si>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</si>
  <si>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</si>
  <si>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</si>
  <si>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</si>
  <si>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</si>
  <si>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</si>
  <si>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</si>
  <si>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</si>
  <si>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</si>
  <si>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</si>
  <si>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</si>
  <si>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</si>
  <si>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</si>
  <si>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</si>
  <si>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</si>
  <si>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</si>
  <si>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</si>
  <si>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</si>
  <si>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</si>
  <si>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</si>
  <si>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</si>
  <si>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</si>
  <si>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</si>
  <si>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</si>
  <si>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</si>
  <si>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</si>
  <si>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</si>
  <si>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</si>
  <si>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</si>
  <si>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</si>
  <si>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</si>
  <si>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</si>
  <si>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</si>
  <si>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</si>
  <si>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</si>
  <si>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</si>
  <si>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</si>
  <si>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</si>
  <si>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</si>
  <si>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</si>
  <si>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</si>
  <si>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</si>
  <si>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</si>
  <si>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</si>
  <si>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</si>
  <si>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</si>
  <si>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</si>
  <si>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</si>
  <si>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</si>
  <si>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</si>
  <si>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</si>
  <si>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</si>
  <si>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</si>
  <si>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</si>
  <si>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</si>
  <si>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</si>
  <si>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</si>
  <si>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</si>
  <si>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</si>
  <si>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</si>
  <si>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</si>
  <si>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</si>
  <si>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</si>
  <si>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</si>
  <si>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</si>
  <si>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</si>
  <si>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</si>
  <si>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</si>
  <si>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</si>
  <si>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</si>
  <si>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</si>
  <si>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</si>
  <si>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</si>
  <si>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</si>
  <si>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</si>
  <si>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</si>
  <si>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</si>
  <si>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</si>
  <si>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</si>
  <si>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</si>
  <si>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</si>
  <si>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</si>
  <si>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</si>
  <si>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</si>
  <si>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</si>
  <si>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</si>
  <si>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</si>
  <si>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</si>
  <si>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</si>
  <si>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</si>
  <si>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</si>
  <si>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</si>
  <si>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</si>
  <si>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</si>
  <si>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</si>
  <si>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</si>
  <si>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</si>
  <si>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</si>
  <si>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</si>
  <si>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</si>
  <si>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</si>
  <si>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</si>
  <si>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</si>
  <si>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</si>
  <si>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</si>
  <si>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</si>
  <si>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</si>
  <si>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</si>
  <si>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</si>
  <si>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</si>
  <si>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</si>
  <si>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</si>
  <si>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</si>
  <si>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</si>
  <si>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</si>
  <si>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</si>
  <si>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</si>
  <si>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</si>
  <si>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</si>
  <si>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</si>
  <si>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</si>
  <si>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</si>
  <si>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</si>
  <si>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</si>
  <si>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</si>
  <si>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</si>
  <si>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</si>
  <si>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</si>
  <si>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</si>
  <si>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</si>
  <si>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</si>
  <si>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</si>
  <si>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</si>
  <si>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</si>
  <si>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</si>
  <si>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</si>
  <si>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</si>
  <si>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</si>
  <si>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</si>
  <si>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</si>
  <si>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</si>
  <si>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</si>
  <si>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</si>
  <si>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</si>
  <si>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</si>
  <si>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</si>
  <si>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</si>
  <si>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</si>
  <si>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</si>
  <si>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</si>
  <si>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</si>
  <si>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</si>
  <si>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</si>
  <si>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</si>
  <si>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</si>
  <si>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</si>
  <si>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</si>
  <si>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</si>
  <si>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</si>
  <si>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</si>
  <si>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</si>
  <si>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</si>
  <si>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</si>
  <si>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</si>
  <si>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</si>
  <si>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</si>
  <si>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</si>
  <si>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</si>
  <si>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</si>
  <si>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</si>
  <si>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</si>
  <si>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</si>
  <si>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</si>
  <si>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</si>
  <si>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</si>
  <si>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</si>
  <si>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</si>
  <si>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</si>
  <si>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</si>
  <si>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</si>
  <si>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</si>
  <si>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</si>
  <si>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</si>
  <si>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</si>
  <si>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</si>
  <si>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</si>
  <si>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</si>
  <si>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</si>
  <si>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</si>
  <si>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</si>
  <si>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</si>
  <si>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</si>
  <si>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</si>
  <si>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</si>
  <si>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</si>
  <si>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</si>
  <si>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</si>
  <si>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</si>
  <si>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</si>
  <si>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</si>
  <si>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</si>
  <si>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</si>
  <si>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</si>
  <si>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</si>
  <si>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</si>
  <si>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</si>
  <si>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</si>
  <si>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</si>
  <si>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</si>
  <si>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</si>
  <si>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</si>
  <si>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</si>
  <si>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</si>
  <si>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</si>
  <si>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</si>
  <si>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</si>
  <si>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</si>
  <si>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</si>
  <si>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</si>
  <si>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</si>
  <si>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</si>
  <si>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</si>
  <si>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</si>
  <si>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</si>
  <si>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</si>
  <si>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</si>
  <si>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</si>
  <si>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</si>
  <si>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</si>
  <si>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</si>
  <si>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</si>
  <si>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</si>
  <si>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</si>
  <si>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</si>
  <si>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</si>
  <si>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</si>
  <si>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</si>
  <si>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</si>
  <si>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</si>
  <si>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</si>
  <si>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</si>
  <si>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</si>
  <si>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</si>
  <si>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</si>
  <si>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</si>
  <si>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</si>
  <si>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</si>
  <si>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</si>
  <si>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</si>
  <si>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</si>
  <si>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</si>
  <si>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</si>
  <si>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</si>
  <si>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</si>
  <si>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</si>
  <si>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</si>
  <si>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</si>
  <si>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</si>
  <si>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</si>
  <si>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</si>
  <si>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</si>
  <si>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</si>
  <si>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</si>
  <si>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</si>
  <si>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</si>
  <si>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</si>
  <si>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</si>
  <si>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</si>
  <si>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</si>
  <si>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</si>
  <si>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</si>
  <si>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</si>
  <si>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</si>
  <si>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</si>
  <si>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</si>
  <si>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</si>
  <si>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</si>
  <si>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</si>
  <si>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</si>
  <si>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</si>
  <si>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</si>
  <si>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</si>
  <si>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</si>
  <si>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</si>
  <si>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</si>
  <si>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</si>
  <si>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</si>
  <si>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</si>
  <si>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</si>
  <si>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</si>
  <si>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</si>
  <si>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</si>
  <si>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</si>
  <si>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</si>
  <si>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</si>
  <si>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</si>
  <si>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</si>
  <si>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</si>
  <si>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</si>
  <si>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</si>
  <si>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</si>
  <si>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</si>
  <si>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</si>
  <si>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</si>
  <si>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</si>
  <si>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</si>
  <si>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</si>
  <si>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</si>
  <si>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</si>
  <si>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</si>
  <si>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</si>
  <si>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</si>
  <si>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</si>
  <si>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</si>
  <si>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</si>
  <si>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</si>
  <si>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</si>
  <si>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</si>
  <si>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</si>
  <si>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</si>
  <si>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</si>
  <si>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</si>
  <si>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</si>
  <si>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</si>
  <si>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</si>
  <si>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</si>
  <si>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</si>
  <si>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</si>
  <si>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</si>
  <si>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</si>
  <si>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</si>
  <si>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</si>
  <si>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</si>
  <si>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</si>
  <si>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</si>
  <si>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</si>
  <si>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</si>
  <si>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</si>
  <si>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</si>
  <si>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</si>
  <si>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</si>
  <si>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</si>
  <si>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</si>
  <si>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</si>
  <si>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</si>
  <si>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</si>
  <si>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</si>
  <si>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</si>
  <si>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</si>
  <si>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</si>
  <si>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</si>
  <si>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</si>
  <si>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</si>
  <si>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</si>
  <si>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</si>
  <si>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</si>
  <si>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</si>
  <si>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</si>
  <si>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</si>
  <si>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</si>
  <si>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</si>
  <si>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</si>
  <si>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</si>
  <si>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</si>
  <si>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</si>
  <si>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</si>
  <si>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</si>
  <si>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</si>
  <si>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</si>
  <si>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</si>
  <si>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</si>
  <si>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</si>
  <si>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</si>
  <si>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</si>
  <si>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</si>
  <si>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</si>
  <si>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</si>
  <si>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</si>
  <si>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</si>
  <si>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</si>
  <si>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</si>
  <si>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</si>
  <si>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</si>
  <si>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</si>
  <si>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</si>
  <si>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</si>
  <si>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</si>
  <si>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</si>
  <si>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</si>
  <si>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</si>
  <si>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</si>
  <si>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</si>
  <si>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</si>
  <si>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</si>
  <si>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</si>
  <si>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</si>
  <si>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</si>
  <si>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</si>
  <si>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</si>
  <si>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</si>
  <si>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</si>
  <si>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</si>
  <si>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</si>
  <si>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</si>
  <si>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</si>
  <si>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</si>
  <si>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</si>
  <si>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</si>
  <si>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</si>
  <si>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</si>
  <si>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</si>
  <si>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</si>
  <si>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</si>
  <si>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</si>
  <si>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</si>
  <si>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</si>
  <si>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</si>
  <si>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</si>
  <si>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</si>
  <si>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</si>
  <si>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</si>
  <si>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</si>
  <si>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</si>
  <si>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</si>
  <si>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</si>
  <si>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</si>
  <si>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</si>
  <si>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</si>
  <si>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</si>
  <si>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</si>
  <si>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</si>
  <si>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</si>
  <si>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</si>
  <si>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</si>
  <si>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</si>
  <si>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</si>
  <si>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</si>
  <si>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</si>
  <si>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</si>
  <si>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</si>
  <si>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</si>
  <si>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</si>
  <si>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</si>
  <si>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</si>
  <si>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</si>
  <si>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</si>
  <si>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</si>
  <si>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</si>
  <si>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</si>
  <si>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</si>
  <si>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</si>
  <si>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</si>
  <si>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</si>
  <si>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</si>
  <si>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</si>
  <si>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</si>
  <si>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</si>
  <si>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</si>
  <si>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</si>
  <si>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</si>
  <si>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</si>
  <si>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</si>
  <si>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</si>
  <si>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</si>
  <si>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</si>
  <si>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</si>
  <si>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</si>
  <si>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</si>
  <si>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</si>
  <si>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</si>
  <si>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</si>
  <si>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</si>
  <si>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</si>
  <si>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</si>
  <si>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</si>
  <si>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</si>
  <si>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</si>
  <si>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</si>
  <si>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</si>
  <si>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</si>
  <si>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</si>
  <si>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</si>
  <si>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</si>
  <si>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</si>
  <si>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</si>
  <si>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</si>
  <si>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</si>
  <si>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</si>
  <si>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</si>
  <si>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</si>
  <si>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</si>
  <si>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</si>
  <si>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</si>
  <si>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</si>
  <si>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</si>
  <si>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</si>
  <si>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</si>
  <si>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</si>
  <si>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</si>
  <si>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</si>
  <si>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</si>
  <si>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</si>
  <si>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</si>
  <si>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</si>
  <si>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</si>
  <si>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</si>
  <si>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</si>
  <si>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</si>
  <si>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</si>
  <si>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</si>
  <si>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</si>
  <si>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</si>
  <si>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</si>
  <si>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</si>
  <si>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</si>
  <si>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</si>
  <si>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</si>
  <si>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</si>
  <si>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</si>
  <si>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</si>
  <si>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</si>
  <si>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</si>
  <si>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</si>
  <si>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</si>
  <si>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</si>
  <si>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</si>
  <si>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</si>
  <si>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</si>
  <si>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</si>
  <si>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</si>
  <si>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</si>
  <si>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</si>
  <si>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</si>
  <si>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</si>
  <si>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</si>
  <si>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</si>
  <si>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</si>
  <si>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</si>
  <si>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</si>
  <si>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</si>
  <si>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</si>
  <si>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</si>
  <si>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</si>
  <si>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</si>
  <si>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</si>
  <si>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</si>
  <si>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</si>
  <si>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</si>
  <si>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</si>
  <si>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</si>
  <si>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</si>
  <si>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</si>
  <si>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</si>
  <si>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</si>
  <si>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</si>
  <si>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</si>
  <si>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</si>
  <si>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</si>
  <si>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</si>
  <si>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</si>
  <si>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</si>
  <si>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</si>
  <si>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</si>
  <si>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</si>
  <si>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</si>
  <si>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</si>
  <si>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</si>
  <si>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</si>
  <si>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</si>
  <si>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</si>
  <si>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</si>
  <si>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</si>
  <si>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</si>
  <si>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</si>
  <si>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</si>
  <si>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</si>
  <si>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</si>
  <si>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</si>
  <si>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</si>
  <si>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</si>
  <si>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</si>
  <si>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</si>
  <si>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</si>
  <si>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</si>
  <si>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</si>
  <si>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</si>
  <si>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</si>
  <si>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</si>
  <si>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</si>
  <si>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</si>
  <si>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</si>
  <si>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</si>
  <si>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</si>
  <si>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</si>
  <si>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</si>
  <si>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</si>
  <si>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</si>
  <si>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</si>
  <si>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</si>
  <si>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</si>
  <si>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</si>
  <si>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</si>
  <si>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</si>
  <si>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</si>
  <si>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</si>
  <si>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</si>
  <si>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</si>
  <si>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</si>
  <si>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</si>
  <si>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</si>
  <si>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</si>
  <si>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</si>
  <si>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</si>
  <si>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</si>
  <si>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</si>
  <si>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</si>
  <si>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</si>
  <si>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</si>
  <si>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</si>
  <si>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</si>
  <si>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</si>
  <si>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</si>
  <si>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</si>
  <si>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</si>
  <si>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</si>
  <si>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</si>
  <si>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</si>
  <si>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</si>
  <si>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</si>
  <si>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</si>
  <si>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</si>
  <si>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</si>
  <si>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</si>
  <si>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</si>
  <si>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</si>
  <si>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</si>
  <si>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</si>
  <si>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</si>
  <si>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</si>
  <si>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</si>
  <si>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</si>
  <si>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</si>
  <si>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</si>
  <si>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</si>
  <si>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</si>
  <si>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</si>
  <si>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</si>
  <si>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</si>
  <si>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</si>
  <si>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</si>
  <si>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</si>
  <si>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</si>
  <si>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</si>
  <si>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</si>
  <si>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</si>
  <si>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</si>
  <si>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</si>
  <si>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</si>
  <si>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</si>
  <si>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</si>
  <si>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</si>
  <si>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</si>
  <si>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</si>
  <si>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</si>
  <si>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</si>
  <si>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</si>
  <si>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</si>
  <si>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</si>
  <si>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</si>
  <si>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</si>
  <si>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</si>
  <si>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</si>
  <si>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</si>
  <si>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</si>
  <si>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</si>
  <si>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</si>
  <si>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</si>
  <si>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</si>
  <si>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</si>
  <si>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</si>
  <si>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</si>
  <si>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</si>
  <si>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</si>
  <si>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</si>
  <si>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</si>
  <si>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</si>
  <si>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</si>
  <si>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</si>
  <si>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</si>
  <si>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</si>
  <si>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</si>
  <si>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</si>
  <si>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</si>
  <si>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</si>
  <si>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</si>
  <si>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</si>
  <si>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</si>
  <si>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</si>
  <si>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</si>
  <si>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</si>
  <si>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</si>
  <si>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</si>
  <si>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</si>
  <si>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</si>
  <si>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</si>
  <si>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</si>
  <si>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</si>
  <si>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</si>
  <si>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</si>
  <si>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</si>
  <si>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</si>
  <si>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</si>
  <si>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</si>
  <si>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</si>
  <si>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</si>
  <si>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</si>
  <si>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</si>
  <si>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</si>
  <si>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</si>
  <si>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</si>
  <si>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</si>
  <si>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</si>
  <si>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</si>
  <si>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</si>
  <si>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</si>
  <si>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</si>
  <si>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</si>
  <si>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</si>
  <si>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</si>
  <si>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</si>
  <si>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</si>
  <si>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</si>
  <si>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</si>
  <si>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</si>
  <si>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</si>
  <si>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</si>
  <si>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</si>
  <si>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</si>
  <si>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</si>
  <si>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</si>
  <si>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</si>
  <si>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</si>
  <si>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</si>
  <si>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</si>
  <si>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</si>
  <si>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</si>
  <si>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</si>
  <si>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</si>
  <si>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</si>
  <si>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</si>
  <si>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</si>
  <si>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</si>
  <si>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</si>
  <si>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</si>
  <si>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</si>
  <si>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</si>
  <si>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</si>
  <si>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</si>
  <si>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</si>
  <si>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</si>
  <si>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</si>
  <si>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</si>
  <si>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</si>
  <si>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</si>
  <si>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</si>
  <si>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</si>
  <si>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</si>
  <si>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</si>
  <si>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</si>
  <si>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</si>
  <si>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</si>
  <si>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</si>
  <si>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</si>
  <si>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</si>
  <si>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</si>
  <si>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</si>
  <si>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</si>
  <si>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</si>
  <si>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</si>
  <si>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</si>
  <si>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</si>
  <si>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</si>
  <si>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</si>
  <si>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</si>
  <si>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</si>
  <si>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</si>
  <si>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</si>
  <si>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</si>
  <si>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</si>
  <si>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</si>
  <si>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</si>
  <si>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</si>
  <si>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</si>
  <si>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</si>
  <si>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</si>
  <si>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</si>
  <si>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</si>
  <si>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</si>
  <si>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</si>
  <si>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</si>
  <si>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</si>
  <si>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</si>
  <si>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</si>
  <si>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</si>
  <si>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</si>
  <si>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</si>
  <si>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</si>
  <si>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</si>
  <si>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</si>
  <si>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</si>
  <si>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</si>
  <si>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</si>
  <si>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</si>
  <si>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</si>
  <si>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</si>
  <si>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</si>
  <si>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</si>
  <si>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</si>
  <si>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</si>
  <si>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</si>
  <si>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</si>
  <si>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</si>
  <si>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</si>
  <si>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</si>
  <si>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</si>
  <si>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</si>
  <si>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</si>
  <si>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</si>
  <si>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</si>
  <si>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</si>
  <si>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</si>
  <si>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</si>
  <si>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</si>
  <si>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</si>
  <si>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</si>
  <si>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</si>
  <si>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</si>
  <si>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</si>
  <si>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</si>
  <si>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</si>
  <si>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</si>
  <si>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</si>
  <si>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</si>
  <si>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</si>
  <si>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</si>
  <si>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</si>
  <si>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</si>
  <si>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</si>
  <si>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</si>
  <si>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</si>
  <si>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</si>
  <si>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</si>
  <si>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</si>
  <si>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</si>
  <si>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</si>
  <si>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</si>
  <si>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</si>
  <si>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</si>
  <si>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</si>
  <si>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</si>
  <si>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</si>
  <si>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</si>
  <si>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</si>
  <si>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</si>
  <si>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</si>
  <si>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</si>
  <si>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</si>
  <si>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</si>
  <si>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</si>
  <si>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</si>
  <si>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</si>
  <si>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</si>
  <si>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</si>
  <si>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</si>
  <si>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</si>
  <si>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</si>
  <si>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</si>
  <si>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</si>
  <si>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</si>
  <si>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</si>
  <si>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</si>
  <si>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</si>
  <si>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</si>
  <si>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</si>
  <si>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</si>
  <si>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</si>
  <si>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</si>
  <si>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</si>
  <si>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</si>
  <si>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</si>
  <si>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</si>
  <si>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</si>
  <si>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</si>
  <si>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</si>
  <si>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</si>
  <si>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</si>
  <si>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</si>
  <si>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</si>
  <si>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</si>
  <si>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</si>
  <si>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</si>
  <si>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</si>
  <si>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</si>
  <si>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</si>
  <si>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</si>
  <si>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</si>
  <si>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</si>
  <si>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</si>
  <si>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</si>
  <si>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</si>
  <si>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</si>
  <si>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</si>
  <si>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</si>
  <si>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</si>
  <si>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</si>
  <si>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</si>
  <si>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</si>
  <si>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</si>
  <si>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</si>
  <si>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</si>
  <si>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</si>
  <si>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</si>
  <si>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</si>
  <si>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</si>
  <si>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</si>
  <si>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</si>
  <si>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</si>
  <si>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</si>
  <si>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</si>
  <si>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</si>
  <si>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</si>
  <si>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</si>
  <si>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</si>
  <si>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</si>
  <si>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</si>
  <si>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</si>
  <si>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</si>
  <si>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</si>
  <si>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</si>
  <si>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</si>
  <si>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</si>
  <si>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</si>
  <si>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</si>
  <si>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</si>
  <si>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</si>
  <si>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</si>
  <si>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</si>
  <si>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</si>
  <si>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</si>
  <si>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</si>
  <si>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</si>
  <si>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</si>
  <si>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</si>
  <si>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</si>
  <si>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</si>
  <si>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</si>
  <si>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</si>
  <si>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</si>
  <si>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</si>
  <si>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</si>
  <si>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</si>
  <si>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</si>
  <si>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</si>
  <si>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</si>
  <si>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</si>
  <si>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</si>
  <si>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</si>
  <si>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</si>
  <si>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</si>
  <si>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</si>
  <si>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</si>
  <si>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</si>
  <si>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</si>
  <si>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</si>
  <si>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</si>
  <si>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</si>
  <si>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</si>
  <si>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</si>
  <si>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</si>
  <si>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</si>
  <si>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</si>
  <si>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</si>
  <si>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</si>
  <si>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</si>
  <si>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</si>
  <si>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</si>
  <si>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</si>
  <si>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</si>
  <si>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</si>
  <si>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</si>
  <si>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</si>
  <si>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</si>
  <si>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</si>
  <si>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</si>
  <si>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</si>
  <si>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</si>
  <si>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</si>
  <si>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</si>
  <si>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</si>
  <si>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</si>
  <si>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</si>
  <si>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</si>
  <si>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</si>
  <si>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</si>
  <si>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</si>
  <si>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</si>
  <si>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</si>
  <si>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</si>
  <si>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</si>
  <si>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</si>
  <si>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</si>
  <si>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</si>
  <si>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</si>
  <si>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</si>
  <si>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</si>
  <si>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</si>
  <si>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</si>
  <si>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</si>
  <si>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</si>
  <si>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</si>
  <si>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</si>
  <si>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</si>
  <si>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</si>
  <si>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</si>
  <si>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</si>
  <si>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</si>
  <si>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</si>
  <si>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</si>
  <si>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</si>
  <si>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</si>
  <si>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</si>
  <si>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</si>
  <si>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</si>
  <si>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</si>
  <si>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</si>
  <si>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</si>
  <si>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</si>
  <si>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</si>
  <si>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</si>
  <si>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</si>
  <si>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</si>
  <si>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</si>
  <si>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</si>
  <si>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</si>
  <si>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</si>
  <si>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</si>
  <si>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</si>
  <si>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</si>
  <si>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</si>
  <si>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</si>
  <si>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</si>
  <si>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</si>
  <si>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</si>
  <si>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</si>
  <si>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</si>
  <si>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</si>
  <si>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</si>
  <si>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</si>
  <si>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</si>
  <si>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</si>
  <si>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</si>
  <si>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</si>
  <si>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</si>
  <si>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</si>
  <si>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</si>
  <si>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</si>
  <si>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</si>
  <si>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</si>
  <si>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</si>
  <si>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</si>
  <si>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</si>
  <si>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</si>
  <si>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</si>
  <si>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</si>
  <si>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</si>
  <si>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</si>
  <si>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</si>
  <si>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</si>
  <si>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</si>
  <si>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</si>
  <si>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</si>
  <si>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</si>
  <si>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</si>
  <si>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</si>
  <si>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</si>
  <si>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</si>
  <si>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</si>
  <si>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</si>
  <si>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</si>
  <si>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</si>
  <si>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</si>
  <si>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</si>
  <si>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</si>
  <si>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</si>
  <si>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</si>
  <si>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</si>
  <si>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</si>
  <si>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</si>
  <si>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</si>
  <si>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</si>
  <si>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</si>
  <si>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</si>
  <si>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</si>
  <si>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</si>
  <si>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</si>
  <si>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</si>
  <si>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</si>
  <si>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</si>
  <si>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</si>
  <si>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</si>
  <si>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</si>
  <si>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</si>
  <si>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</si>
  <si>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</si>
  <si>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</si>
  <si>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</si>
  <si>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</si>
  <si>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</si>
  <si>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</si>
  <si>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</si>
  <si>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</si>
  <si>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</si>
  <si>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</si>
  <si>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</si>
  <si>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</si>
  <si>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</si>
  <si>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</si>
  <si>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</si>
  <si>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</si>
  <si>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</si>
  <si>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</si>
  <si>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</si>
  <si>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</si>
  <si>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</si>
  <si>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</si>
  <si>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</si>
  <si>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</si>
  <si>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</si>
  <si>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</si>
  <si>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</si>
  <si>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</si>
  <si>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</si>
  <si>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</si>
  <si>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</si>
  <si>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</si>
  <si>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</si>
  <si>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</si>
  <si>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</si>
  <si>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</si>
  <si>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</si>
  <si>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</si>
  <si>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</si>
  <si>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</si>
  <si>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</si>
  <si>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</si>
  <si>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</si>
  <si>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</si>
  <si>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</si>
  <si>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</si>
  <si>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</si>
  <si>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</si>
  <si>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</si>
  <si>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</si>
  <si>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</si>
  <si>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</si>
  <si>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</si>
  <si>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</si>
  <si>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</si>
  <si>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</si>
  <si>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</si>
  <si>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</si>
  <si>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</si>
  <si>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</si>
  <si>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</si>
  <si>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</si>
  <si>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</si>
  <si>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</si>
  <si>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</si>
  <si>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</si>
  <si>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</si>
  <si>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</si>
  <si>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</si>
  <si>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</si>
  <si>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</si>
  <si>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</si>
  <si>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</si>
  <si>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</si>
  <si>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</si>
  <si>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</si>
  <si>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</si>
  <si>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</si>
  <si>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</si>
  <si>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</si>
  <si>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</si>
  <si>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</si>
  <si>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</si>
  <si>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</si>
  <si>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</si>
  <si>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</si>
  <si>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</si>
  <si>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</si>
  <si>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</si>
  <si>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</si>
  <si>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</si>
  <si>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</si>
  <si>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</si>
  <si>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</si>
  <si>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</si>
  <si>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</si>
  <si>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</si>
  <si>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</si>
  <si>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</si>
  <si>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</si>
  <si>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</si>
  <si>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</si>
  <si>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</si>
  <si>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</si>
  <si>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</si>
  <si>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</si>
  <si>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</si>
  <si>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</si>
  <si>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</si>
  <si>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</si>
  <si>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</si>
  <si>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</si>
  <si>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</si>
  <si>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</si>
  <si>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</si>
  <si>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</si>
  <si>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</si>
  <si>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</si>
  <si>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</si>
  <si>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</si>
  <si>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</si>
  <si>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</si>
  <si>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</si>
  <si>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</si>
  <si>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</si>
  <si>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</si>
  <si>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</si>
  <si>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</si>
  <si>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</si>
  <si>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</si>
  <si>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</si>
  <si>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</si>
  <si>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</si>
  <si>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</si>
  <si>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</si>
  <si>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</si>
  <si>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</si>
  <si>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</si>
  <si>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</si>
  <si>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</si>
  <si>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</si>
  <si>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</si>
  <si>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</si>
  <si>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</si>
  <si>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</si>
  <si>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</si>
  <si>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</si>
  <si>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</si>
  <si>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</si>
  <si>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</si>
  <si>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</si>
  <si>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</si>
  <si>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</si>
  <si>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</si>
  <si>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</si>
  <si>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</si>
  <si>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</si>
  <si>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</si>
  <si>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</si>
  <si>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</si>
  <si>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</si>
  <si>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</si>
  <si>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</si>
  <si>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</si>
  <si>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</si>
  <si>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</si>
  <si>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</si>
  <si>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</si>
  <si>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</si>
  <si>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</si>
  <si>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</si>
  <si>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</si>
  <si>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</si>
  <si>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</si>
  <si>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</si>
  <si>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</si>
  <si>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</si>
  <si>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</si>
  <si>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</si>
  <si>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</si>
  <si>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</si>
  <si>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</si>
  <si>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</si>
  <si>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</si>
  <si>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</si>
  <si>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</si>
  <si>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</si>
  <si>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</si>
  <si>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</si>
  <si>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</si>
  <si>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</si>
  <si>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</si>
  <si>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</si>
  <si>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</si>
  <si>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</si>
  <si>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</si>
  <si>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</si>
  <si>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</si>
  <si>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</si>
  <si>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</si>
  <si>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</si>
  <si>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</si>
  <si>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</si>
  <si>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</si>
  <si>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</si>
  <si>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</si>
  <si>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</si>
  <si>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</si>
  <si>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</si>
  <si>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</si>
  <si>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</si>
  <si>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</si>
  <si>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</si>
  <si>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</si>
  <si>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</si>
  <si>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</si>
  <si>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</si>
  <si>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</si>
  <si>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</si>
  <si>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</si>
  <si>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</si>
  <si>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</si>
  <si>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</si>
  <si>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</si>
  <si>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</si>
  <si>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</si>
  <si>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</si>
  <si>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</si>
  <si>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</si>
  <si>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</si>
  <si>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</si>
  <si>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</si>
  <si>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</si>
  <si>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</si>
  <si>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</si>
  <si>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</si>
  <si>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</si>
  <si>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</si>
  <si>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</si>
  <si>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</si>
  <si>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</si>
  <si>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</si>
  <si>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</si>
  <si>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</si>
  <si>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</si>
  <si>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</si>
  <si>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</si>
  <si>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</si>
  <si>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</si>
  <si>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</si>
  <si>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</si>
  <si>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</si>
  <si>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</si>
  <si>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</si>
  <si>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</si>
  <si>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</si>
  <si>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</si>
  <si>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</si>
  <si>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</si>
  <si>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</si>
  <si>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</si>
  <si>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</si>
  <si>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</si>
  <si>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</si>
  <si>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</si>
  <si>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</si>
  <si>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</si>
  <si>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</si>
  <si>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</si>
  <si>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</si>
  <si>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</si>
  <si>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</si>
  <si>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</si>
  <si>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</si>
  <si>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</si>
  <si>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</si>
  <si>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</si>
  <si>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</si>
  <si>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</si>
  <si>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</si>
  <si>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</si>
  <si>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</si>
  <si>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</si>
  <si>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</si>
  <si>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</si>
  <si>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</si>
  <si>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</si>
  <si>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</si>
  <si>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</si>
  <si>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</si>
  <si>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</si>
  <si>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</si>
  <si>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</si>
  <si>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</si>
  <si>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</si>
  <si>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</si>
  <si>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</si>
  <si>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</si>
  <si>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</si>
  <si>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</si>
  <si>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</si>
  <si>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</si>
  <si>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</si>
  <si>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</si>
  <si>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</si>
  <si>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</si>
  <si>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</si>
  <si>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</si>
  <si>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</si>
  <si>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</si>
  <si>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</si>
  <si>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</si>
  <si>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</si>
  <si>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</si>
  <si>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</si>
  <si>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</si>
  <si>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</si>
  <si>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</si>
  <si>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</si>
  <si>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</si>
  <si>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</si>
  <si>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</si>
  <si>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</si>
  <si>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</si>
  <si>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</si>
  <si>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</si>
  <si>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</si>
  <si>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</si>
  <si>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</si>
  <si>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</si>
  <si>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</si>
  <si>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</si>
  <si>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</si>
  <si>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</si>
  <si>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</si>
  <si>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</si>
  <si>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</si>
  <si>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</si>
  <si>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</si>
  <si>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</si>
  <si>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</si>
  <si>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</si>
  <si>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</si>
  <si>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</si>
  <si>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</si>
  <si>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</si>
  <si>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</si>
  <si>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</si>
  <si>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</si>
  <si>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</si>
  <si>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</si>
  <si>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</si>
  <si>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</si>
  <si>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</si>
  <si>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</si>
  <si>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</si>
  <si>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</si>
  <si>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</si>
  <si>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</si>
  <si>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</si>
  <si>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</si>
  <si>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</si>
  <si>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</si>
  <si>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</si>
  <si>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</si>
  <si>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</si>
  <si>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</si>
  <si>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</si>
  <si>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</si>
  <si>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</si>
  <si>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</si>
  <si>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</si>
  <si>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</si>
  <si>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</si>
  <si>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</si>
  <si>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</si>
  <si>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</si>
  <si>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</si>
  <si>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</si>
  <si>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</si>
  <si>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</si>
  <si>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</si>
  <si>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</si>
  <si>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</si>
  <si>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</si>
  <si>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</si>
  <si>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</si>
  <si>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</si>
  <si>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</si>
  <si>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</si>
  <si>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</si>
  <si>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</si>
  <si>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</si>
  <si>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</si>
  <si>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</si>
  <si>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</si>
  <si>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</si>
  <si>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</si>
  <si>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</si>
  <si>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</si>
  <si>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</si>
  <si>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</si>
  <si>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</si>
  <si>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</si>
  <si>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</si>
  <si>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</si>
  <si>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</si>
  <si>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</si>
  <si>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</si>
  <si>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</si>
  <si>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</si>
  <si>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</si>
  <si>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</si>
  <si>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</si>
  <si>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</si>
  <si>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</si>
  <si>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</si>
  <si>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</si>
  <si>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</si>
  <si>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</si>
  <si>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</si>
  <si>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</si>
  <si>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</si>
  <si>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</si>
  <si>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</si>
  <si>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</si>
  <si>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</si>
  <si>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</si>
  <si>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</si>
  <si>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</si>
  <si>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</si>
  <si>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</si>
  <si>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</si>
  <si>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</si>
  <si>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</si>
  <si>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</si>
  <si>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</si>
  <si>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</si>
  <si>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</si>
  <si>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</si>
  <si>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</si>
  <si>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</si>
  <si>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</si>
  <si>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</si>
  <si>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</si>
  <si>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</si>
  <si>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</si>
  <si>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</si>
  <si>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</si>
  <si>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</si>
  <si>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</si>
  <si>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</si>
  <si>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</si>
  <si>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</si>
  <si>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</si>
  <si>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</si>
  <si>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</si>
  <si>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</si>
  <si>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</si>
  <si>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</si>
  <si>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</si>
  <si>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</si>
  <si>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</si>
  <si>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</si>
  <si>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</si>
  <si>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</si>
  <si>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</si>
  <si>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</si>
  <si>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</si>
  <si>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</si>
  <si>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</si>
  <si>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</si>
  <si>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</si>
  <si>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</si>
  <si>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</si>
  <si>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</si>
  <si>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</si>
  <si>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</si>
  <si>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</si>
  <si>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</si>
  <si>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</si>
  <si>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</si>
  <si>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</si>
  <si>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</si>
  <si>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</si>
  <si>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</si>
  <si>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</si>
  <si>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</si>
  <si>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</si>
  <si>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</si>
  <si>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</si>
  <si>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</si>
  <si>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</si>
  <si>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</si>
  <si>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</si>
  <si>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</si>
  <si>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</si>
  <si>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</si>
  <si>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</si>
  <si>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</si>
  <si>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</si>
  <si>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</si>
  <si>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</si>
  <si>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</si>
  <si>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</si>
  <si>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</si>
  <si>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</si>
  <si>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</si>
  <si>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</si>
  <si>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</si>
  <si>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</si>
  <si>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</si>
  <si>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</si>
  <si>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</si>
  <si>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</si>
  <si>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</si>
  <si>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</si>
  <si>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</si>
  <si>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</si>
  <si>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</si>
  <si>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</si>
  <si>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</si>
  <si>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</si>
  <si>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</si>
  <si>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</si>
  <si>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</si>
  <si>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</si>
  <si>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</si>
  <si>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</si>
  <si>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</si>
  <si>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</si>
  <si>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</si>
  <si>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</si>
  <si>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</si>
  <si>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</si>
  <si>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</si>
  <si>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</si>
  <si>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</si>
  <si>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</si>
  <si>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</si>
  <si>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</si>
  <si>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</si>
  <si>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</si>
  <si>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</si>
  <si>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</si>
  <si>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</si>
  <si>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</si>
  <si>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</si>
  <si>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</si>
  <si>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</si>
  <si>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</si>
  <si>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</si>
  <si>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</si>
  <si>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</si>
  <si>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</si>
  <si>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</si>
  <si>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</si>
  <si>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</si>
  <si>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</si>
  <si>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</si>
  <si>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</si>
  <si>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</si>
  <si>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</si>
  <si>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</si>
  <si>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</si>
  <si>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</si>
  <si>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</si>
  <si>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</si>
  <si>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</si>
  <si>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</si>
  <si>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</si>
  <si>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</si>
  <si>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</si>
  <si>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</si>
  <si>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</si>
  <si>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</si>
  <si>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</si>
  <si>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</si>
  <si>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</si>
  <si>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</si>
  <si>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</si>
  <si>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</si>
  <si>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</si>
  <si>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</si>
  <si>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</si>
  <si>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</si>
  <si>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</si>
  <si>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</si>
  <si>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</si>
  <si>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</si>
  <si>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</si>
  <si>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</si>
  <si>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</si>
  <si>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</si>
  <si>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</si>
  <si>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</si>
  <si>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</si>
  <si>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</si>
  <si>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</si>
  <si>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</si>
  <si>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</si>
  <si>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</si>
  <si>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</si>
  <si>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</si>
  <si>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</si>
  <si>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</si>
  <si>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</si>
  <si>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</si>
  <si>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</si>
  <si>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</si>
  <si>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</si>
  <si>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</si>
  <si>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</si>
  <si>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</si>
  <si>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</si>
  <si>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</si>
  <si>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</si>
  <si>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</si>
  <si>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</si>
  <si>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</si>
  <si>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</si>
  <si>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</si>
  <si>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</si>
  <si>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</si>
  <si>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</si>
  <si>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</si>
  <si>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</si>
  <si>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</si>
  <si>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</si>
  <si>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</si>
  <si>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</si>
  <si>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</si>
  <si>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</si>
  <si>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</si>
  <si>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</si>
  <si>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</si>
  <si>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</si>
  <si>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</si>
  <si>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</si>
  <si>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</si>
  <si>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</si>
  <si>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</si>
  <si>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</si>
  <si>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</si>
  <si>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</si>
  <si>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</si>
  <si>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</si>
  <si>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</si>
  <si>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</si>
  <si>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</si>
  <si>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</si>
  <si>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</si>
  <si>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</si>
  <si>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</si>
  <si>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</si>
  <si>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</si>
  <si>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</si>
  <si>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</si>
  <si>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</si>
  <si>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</si>
  <si>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</si>
  <si>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</si>
  <si>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</si>
  <si>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</si>
  <si>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</si>
  <si>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</si>
  <si>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</si>
  <si>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</si>
  <si>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</si>
  <si>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</si>
  <si>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</si>
  <si>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</si>
  <si>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</si>
  <si>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</si>
  <si>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</si>
  <si>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</si>
  <si>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</si>
  <si>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</si>
  <si>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</si>
  <si>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</si>
  <si>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</si>
  <si>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</si>
  <si>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</si>
  <si>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</si>
  <si>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</si>
  <si>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</si>
  <si>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</si>
  <si>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</si>
  <si>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</si>
  <si>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</si>
  <si>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</si>
  <si>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</si>
  <si>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</si>
  <si>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</si>
  <si>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</si>
  <si>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</si>
  <si>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</si>
  <si>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</si>
  <si>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</si>
  <si>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</si>
  <si>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</si>
  <si>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</si>
  <si>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</si>
  <si>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</si>
  <si>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</si>
  <si>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</si>
  <si>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</si>
  <si>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</si>
  <si>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</si>
  <si>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</si>
  <si>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</si>
  <si>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</si>
  <si>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</si>
  <si>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</si>
  <si>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</si>
  <si>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</si>
  <si>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</si>
  <si>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</si>
  <si>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</si>
  <si>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</si>
  <si>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</si>
  <si>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</si>
  <si>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</si>
  <si>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</si>
  <si>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</si>
  <si>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</si>
  <si>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</si>
  <si>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</si>
  <si>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</si>
  <si>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</si>
  <si>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</si>
  <si>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</si>
  <si>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</si>
  <si>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</si>
  <si>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</si>
  <si>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</si>
  <si>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</si>
  <si>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</si>
  <si>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</si>
  <si>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</si>
  <si>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</si>
  <si>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</si>
  <si>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</si>
  <si>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</si>
  <si>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</si>
  <si>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</si>
  <si>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</si>
  <si>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</si>
  <si>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</si>
  <si>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</si>
  <si>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</si>
  <si>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</si>
  <si>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</si>
  <si>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</si>
  <si>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</si>
  <si>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</si>
  <si>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</si>
  <si>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</si>
  <si>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</si>
  <si>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</si>
  <si>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</si>
  <si>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</si>
  <si>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</si>
  <si>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</si>
  <si>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</si>
  <si>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</si>
  <si>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</si>
  <si>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</si>
  <si>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</si>
  <si>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</si>
  <si>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</si>
  <si>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</si>
  <si>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</si>
  <si>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</si>
  <si>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</si>
  <si>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</si>
  <si>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</si>
  <si>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</si>
  <si>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</si>
  <si>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</si>
  <si>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</si>
  <si>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</si>
  <si>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</si>
  <si>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</si>
  <si>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</si>
  <si>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</si>
  <si>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</si>
  <si>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</si>
  <si>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</si>
  <si>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</si>
  <si>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</si>
  <si>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</si>
  <si>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</si>
  <si>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</si>
  <si>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</si>
  <si>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</si>
  <si>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</si>
  <si>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</si>
  <si>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</si>
  <si>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</si>
  <si>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</si>
  <si>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</si>
  <si>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</si>
  <si>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</si>
  <si>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</si>
  <si>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</si>
  <si>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</si>
  <si>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</si>
  <si>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</si>
  <si>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</si>
  <si>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</si>
  <si>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</si>
  <si>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</si>
  <si>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</si>
  <si>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</si>
  <si>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</si>
  <si>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</si>
  <si>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</si>
  <si>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</si>
  <si>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</si>
  <si>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</si>
  <si>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</si>
  <si>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</si>
  <si>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</si>
  <si>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</si>
  <si>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</si>
  <si>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</si>
  <si>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</si>
  <si>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</si>
  <si>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</si>
  <si>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</si>
  <si>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</si>
  <si>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</si>
  <si>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</si>
  <si>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</si>
  <si>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</si>
  <si>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</si>
  <si>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</si>
  <si>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</si>
  <si>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</si>
  <si>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</si>
  <si>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</si>
  <si>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</si>
  <si>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</si>
  <si>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</si>
  <si>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</si>
  <si>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</si>
  <si>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</si>
  <si>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</si>
  <si>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</si>
  <si>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</si>
  <si>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</si>
  <si>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</si>
  <si>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</si>
  <si>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</si>
  <si>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</si>
  <si>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</si>
  <si>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</si>
  <si>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</si>
  <si>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</si>
  <si>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</si>
  <si>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</si>
  <si>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</si>
  <si>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</si>
  <si>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</si>
  <si>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</si>
  <si>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</si>
  <si>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</si>
  <si>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</si>
  <si>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</si>
  <si>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</si>
  <si>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</si>
  <si>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</si>
  <si>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</si>
  <si>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</si>
  <si>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</si>
  <si>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</si>
  <si>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</si>
  <si>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</si>
  <si>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</si>
  <si>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</si>
  <si>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</si>
  <si>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</si>
  <si>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</si>
  <si>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</si>
  <si>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</si>
  <si>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</si>
  <si>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</si>
  <si>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</si>
  <si>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</si>
  <si>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</si>
  <si>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</si>
  <si>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</si>
  <si>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</si>
  <si>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</si>
  <si>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</si>
  <si>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</si>
  <si>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</si>
  <si>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</si>
  <si>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</si>
  <si>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</si>
  <si>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</si>
  <si>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</si>
  <si>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</si>
  <si>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</si>
  <si>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</si>
  <si>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</si>
  <si>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</si>
  <si>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</si>
  <si>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</si>
  <si>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</si>
  <si>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</si>
  <si>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</si>
  <si>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</si>
  <si>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</si>
  <si>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</si>
  <si>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</si>
  <si>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</si>
  <si>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</si>
  <si>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</si>
  <si>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</si>
  <si>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</si>
  <si>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</si>
  <si>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</si>
  <si>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</si>
  <si>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</si>
  <si>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</si>
  <si>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</si>
  <si>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</si>
  <si>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</si>
  <si>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</si>
  <si>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</si>
  <si>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</si>
  <si>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</si>
  <si>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</si>
  <si>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</si>
  <si>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</si>
  <si>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</si>
  <si>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</si>
  <si>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</si>
  <si>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</si>
  <si>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</si>
  <si>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</si>
  <si>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</si>
  <si>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</si>
  <si>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</si>
  <si>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</si>
  <si>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</si>
  <si>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</si>
  <si>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</si>
  <si>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</si>
  <si>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</si>
  <si>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</si>
  <si>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</si>
  <si>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</si>
  <si>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</si>
  <si>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</si>
  <si>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</si>
  <si>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</si>
  <si>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</si>
  <si>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</si>
  <si>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</si>
  <si>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</si>
  <si>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</si>
  <si>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</si>
  <si>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</si>
  <si>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</si>
  <si>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</si>
  <si>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</si>
  <si>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</si>
  <si>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</si>
  <si>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</si>
  <si>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</si>
  <si>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</si>
  <si>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</si>
  <si>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</si>
  <si>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</si>
  <si>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</si>
  <si>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</si>
  <si>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</si>
  <si>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</si>
  <si>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</si>
  <si>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</si>
  <si>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</si>
  <si>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</si>
  <si>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</si>
  <si>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</si>
  <si>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</si>
  <si>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</si>
  <si>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</si>
  <si>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</si>
  <si>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</si>
  <si>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</si>
  <si>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</si>
  <si>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</si>
  <si>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</si>
  <si>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</si>
  <si>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</si>
  <si>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</si>
  <si>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</si>
  <si>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</si>
  <si>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</si>
  <si>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</si>
  <si>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</si>
  <si>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</si>
  <si>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</si>
  <si>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</si>
  <si>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</si>
  <si>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</si>
  <si>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</si>
  <si>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</si>
  <si>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</si>
  <si>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</si>
  <si>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</si>
  <si>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</si>
  <si>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</si>
  <si>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</si>
  <si>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</si>
  <si>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</si>
  <si>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</si>
  <si>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</si>
  <si>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</si>
  <si>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</si>
  <si>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</si>
  <si>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</si>
  <si>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</si>
  <si>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</si>
  <si>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</si>
  <si>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</si>
  <si>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</si>
  <si>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</si>
  <si>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</si>
  <si>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</si>
  <si>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</si>
  <si>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</si>
  <si>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</si>
  <si>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</si>
  <si>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</si>
  <si>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</si>
  <si>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</si>
  <si>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</si>
  <si>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</si>
  <si>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</si>
  <si>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</si>
  <si>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</si>
  <si>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</si>
  <si>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</si>
  <si>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</si>
  <si>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</si>
  <si>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</si>
  <si>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</si>
  <si>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</si>
  <si>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</si>
  <si>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</si>
  <si>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</si>
  <si>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</si>
  <si>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</si>
  <si>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</si>
  <si>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</si>
  <si>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</si>
  <si>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</si>
  <si>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</si>
  <si>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</si>
  <si>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</si>
  <si>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</si>
  <si>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</si>
  <si>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</si>
  <si>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</si>
  <si>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</si>
  <si>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</si>
  <si>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</si>
  <si>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</si>
  <si>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</si>
  <si>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</si>
  <si>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</si>
  <si>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</si>
  <si>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</si>
  <si>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</si>
  <si>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</si>
  <si>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</si>
  <si>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</si>
  <si>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</si>
  <si>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</si>
  <si>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</si>
  <si>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</si>
  <si>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</si>
  <si>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</si>
  <si>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</si>
  <si>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</si>
  <si>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</si>
  <si>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</si>
  <si>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</si>
  <si>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</si>
  <si>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</si>
  <si>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</si>
  <si>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</si>
  <si>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</si>
  <si>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</si>
  <si>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</si>
  <si>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</si>
  <si>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</si>
  <si>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</si>
  <si>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</si>
  <si>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</si>
  <si>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</si>
  <si>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</si>
  <si>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</si>
  <si>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</si>
  <si>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</si>
  <si>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</si>
  <si>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</si>
  <si>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</si>
  <si>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</si>
  <si>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</si>
  <si>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</si>
  <si>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</si>
  <si>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</si>
  <si>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</si>
  <si>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</si>
  <si>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</si>
  <si>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</si>
  <si>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</si>
  <si>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</si>
  <si>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</si>
  <si>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</si>
  <si>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</si>
  <si>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</si>
  <si>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</si>
  <si>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</si>
  <si>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</si>
  <si>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</si>
  <si>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</si>
  <si>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</si>
  <si>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</si>
  <si>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</si>
  <si>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</si>
  <si>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</si>
  <si>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</si>
  <si>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</si>
  <si>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</si>
  <si>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</si>
  <si>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</si>
  <si>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</si>
  <si>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</si>
  <si>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</si>
  <si>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</si>
  <si>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</si>
  <si>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</si>
  <si>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</si>
  <si>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</si>
  <si>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</si>
  <si>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</si>
  <si>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</si>
  <si>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</si>
  <si>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</si>
  <si>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</si>
  <si>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</si>
  <si>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</si>
  <si>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</si>
  <si>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</si>
  <si>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</si>
  <si>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</si>
  <si>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</si>
  <si>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</si>
  <si>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</si>
  <si>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</si>
  <si>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</si>
  <si>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</si>
  <si>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</si>
  <si>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</si>
  <si>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</si>
  <si>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</si>
  <si>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</si>
  <si>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</si>
  <si>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</si>
  <si>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</si>
  <si>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</si>
  <si>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</si>
  <si>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</si>
  <si>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</si>
  <si>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</si>
  <si>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</si>
  <si>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</si>
  <si>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</si>
  <si>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</si>
  <si>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</si>
  <si>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</si>
  <si>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</si>
  <si>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</si>
  <si>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</si>
  <si>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</si>
  <si>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</si>
  <si>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</si>
  <si>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</si>
  <si>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</si>
  <si>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</si>
  <si>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</si>
  <si>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</si>
  <si>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</si>
  <si>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</si>
  <si>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</si>
  <si>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</si>
  <si>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</si>
  <si>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</si>
  <si>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</si>
  <si>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</si>
  <si>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</si>
  <si>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</si>
  <si>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</si>
  <si>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</si>
  <si>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</si>
  <si>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</si>
  <si>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</si>
  <si>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</si>
  <si>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</si>
  <si>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</si>
  <si>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</si>
  <si>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</si>
  <si>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</si>
  <si>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</si>
  <si>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</si>
  <si>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</si>
  <si>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</si>
  <si>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</si>
  <si>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</si>
  <si>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</si>
  <si>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</si>
  <si>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</si>
  <si>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</si>
  <si>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</si>
  <si>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</si>
  <si>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</si>
  <si>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</si>
  <si>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</si>
  <si>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</si>
  <si>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</si>
  <si>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</si>
  <si>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</si>
  <si>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</si>
  <si>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</si>
  <si>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</si>
  <si>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</si>
  <si>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</si>
  <si>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</si>
  <si>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</si>
  <si>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</si>
  <si>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</si>
  <si>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</si>
  <si>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</si>
  <si>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</si>
  <si>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</si>
  <si>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</si>
  <si>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</si>
  <si>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</si>
  <si>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</si>
  <si>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</si>
  <si>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</si>
  <si>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</si>
  <si>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</si>
  <si>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</si>
  <si>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</si>
  <si>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</si>
  <si>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</si>
  <si>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</si>
  <si>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</si>
  <si>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</si>
  <si>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</si>
  <si>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</si>
  <si>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</si>
  <si>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</si>
  <si>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</si>
  <si>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</si>
  <si>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</si>
  <si>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</si>
  <si>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</si>
  <si>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</si>
  <si>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</si>
  <si>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</si>
  <si>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</si>
  <si>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</si>
  <si>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</si>
  <si>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</si>
  <si>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</si>
  <si>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</si>
  <si>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</si>
  <si>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</si>
  <si>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</si>
  <si>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</si>
  <si>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</si>
  <si>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</si>
  <si>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</si>
  <si>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</si>
  <si>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</si>
  <si>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</si>
  <si>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</si>
  <si>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</si>
  <si>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</si>
  <si>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</si>
  <si>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</si>
  <si>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</si>
  <si>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</si>
  <si>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</si>
  <si>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</si>
  <si>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</si>
  <si>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</si>
  <si>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</si>
  <si>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</si>
  <si>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</si>
  <si>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</si>
  <si>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</si>
  <si>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</si>
  <si>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</si>
  <si>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</si>
  <si>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</si>
  <si>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</si>
  <si>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</si>
  <si>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</si>
  <si>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</si>
  <si>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</si>
  <si>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</si>
  <si>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</si>
  <si>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</si>
  <si>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</si>
  <si>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</si>
  <si>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</si>
  <si>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</si>
  <si>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</si>
  <si>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</si>
  <si>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</si>
  <si>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</si>
  <si>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</si>
  <si>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</si>
  <si>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</si>
  <si>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</si>
  <si>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</si>
  <si>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</si>
  <si>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</si>
  <si>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</si>
  <si>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</si>
  <si>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</si>
  <si>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</si>
  <si>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</si>
  <si>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</si>
  <si>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</si>
  <si>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</si>
  <si>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</si>
  <si>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</si>
  <si>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</si>
  <si>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</si>
  <si>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</si>
  <si>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</si>
  <si>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</si>
  <si>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</si>
  <si>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</si>
  <si>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</si>
  <si>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</si>
  <si>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</si>
  <si>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</si>
  <si>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</si>
  <si>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</si>
  <si>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</si>
  <si>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</si>
  <si>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</si>
  <si>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</si>
  <si>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</si>
  <si>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</si>
  <si>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</si>
  <si>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</si>
  <si>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</si>
  <si>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</si>
  <si>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</si>
  <si>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</si>
  <si>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</si>
  <si>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</si>
  <si>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</si>
  <si>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</si>
  <si>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</si>
  <si>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</si>
  <si>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</si>
  <si>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</si>
  <si>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</si>
  <si>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</si>
  <si>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</si>
  <si>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</si>
  <si>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</si>
  <si>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</si>
  <si>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</si>
  <si>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</si>
  <si>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</si>
  <si>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</si>
  <si>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</si>
  <si>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</si>
  <si>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</si>
  <si>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</si>
  <si>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</si>
  <si>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</si>
  <si>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</si>
  <si>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</si>
  <si>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</si>
  <si>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</si>
  <si>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</si>
  <si>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</si>
  <si>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</si>
  <si>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</si>
  <si>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</si>
  <si>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</si>
  <si>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</si>
  <si>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</si>
  <si>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</si>
  <si>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</si>
  <si>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</si>
  <si>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</si>
  <si>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</si>
  <si>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</si>
  <si>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</si>
  <si>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</si>
  <si>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</si>
  <si>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</si>
  <si>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</si>
  <si>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</si>
  <si>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</si>
  <si>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</si>
  <si>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</si>
  <si>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</si>
  <si>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</si>
  <si>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</si>
  <si>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</si>
  <si>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</si>
  <si>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</si>
  <si>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</si>
  <si>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</si>
  <si>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</si>
  <si>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</si>
  <si>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</si>
  <si>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</si>
  <si>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</si>
  <si>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</si>
  <si>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</si>
  <si>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</si>
  <si>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</si>
  <si>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</si>
  <si>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</si>
  <si>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</si>
  <si>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</si>
  <si>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</si>
  <si>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</si>
  <si>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</si>
  <si>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</si>
  <si>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</si>
  <si>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</si>
  <si>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</si>
  <si>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</si>
  <si>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</si>
  <si>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</si>
  <si>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</si>
  <si>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</si>
  <si>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</si>
  <si>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</si>
  <si>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</si>
  <si>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</si>
  <si>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</si>
  <si>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</si>
  <si>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</si>
  <si>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</si>
  <si>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</si>
  <si>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</si>
  <si>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</si>
  <si>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</si>
  <si>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</si>
  <si>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</si>
  <si>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</si>
  <si>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</si>
  <si>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</si>
  <si>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</si>
  <si>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</si>
  <si>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</si>
  <si>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</si>
  <si>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</si>
  <si>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</si>
  <si>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</si>
  <si>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</si>
  <si>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</si>
  <si>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</si>
  <si>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</si>
  <si>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</si>
  <si>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</si>
  <si>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</si>
  <si>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</si>
  <si>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</si>
  <si>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</si>
  <si>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</si>
  <si>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</si>
  <si>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</si>
  <si>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</si>
  <si>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</si>
  <si>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</si>
  <si>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</si>
  <si>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</si>
  <si>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</si>
  <si>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</si>
  <si>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</si>
  <si>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</si>
  <si>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</si>
  <si>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</si>
  <si>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</si>
  <si>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</si>
  <si>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</si>
  <si>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</si>
  <si>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</si>
  <si>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</si>
  <si>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</si>
  <si>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</si>
  <si>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</si>
  <si>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</si>
  <si>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</si>
  <si>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</si>
  <si>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</si>
  <si>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</si>
  <si>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</si>
  <si>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</si>
  <si>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</si>
  <si>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</si>
  <si>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</si>
  <si>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</si>
  <si>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</si>
  <si>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</si>
  <si>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</si>
  <si>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</si>
  <si>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</si>
  <si>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</si>
  <si>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</si>
  <si>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</si>
  <si>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</si>
  <si>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</si>
  <si>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</si>
  <si>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</si>
  <si>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</si>
  <si>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</si>
  <si>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</si>
  <si>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</si>
  <si>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</si>
  <si>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</si>
  <si>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</si>
  <si>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</si>
  <si>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</si>
  <si>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</si>
  <si>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</si>
  <si>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</si>
  <si>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</si>
  <si>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</si>
  <si>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</si>
  <si>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</si>
  <si>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</si>
  <si>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</si>
  <si>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</si>
  <si>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</si>
  <si>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</si>
  <si>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</si>
  <si>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</si>
  <si>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</si>
  <si>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</si>
  <si>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</si>
  <si>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</si>
  <si>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</si>
  <si>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</si>
  <si>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</si>
  <si>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</si>
  <si>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</si>
  <si>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</si>
  <si>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</si>
  <si>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</si>
  <si>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</si>
  <si>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</si>
  <si>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</si>
  <si>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</si>
  <si>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</si>
  <si>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</si>
  <si>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</si>
  <si>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</si>
  <si>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</si>
  <si>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</si>
  <si>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</si>
  <si>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</si>
  <si>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</si>
  <si>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</si>
  <si>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</si>
  <si>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</si>
  <si>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</si>
  <si>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</si>
  <si>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</si>
  <si>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</si>
  <si>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</si>
  <si>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</si>
  <si>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</si>
  <si>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</si>
  <si>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</si>
  <si>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</si>
  <si>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</si>
  <si>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</si>
  <si>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</si>
  <si>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</si>
  <si>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</si>
  <si>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</si>
  <si>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</si>
  <si>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</si>
  <si>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</si>
  <si>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</si>
  <si>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</si>
  <si>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</si>
  <si>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</si>
  <si>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</si>
  <si>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</si>
  <si>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</si>
  <si>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</si>
  <si>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</si>
  <si>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</si>
  <si>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</si>
  <si>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</si>
  <si>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</si>
  <si>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</si>
  <si>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</si>
  <si>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</si>
  <si>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</si>
  <si>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</si>
  <si>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</si>
  <si>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</si>
  <si>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</si>
  <si>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</si>
  <si>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</si>
  <si>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</si>
  <si>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</si>
  <si>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</si>
  <si>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</si>
  <si>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</si>
  <si>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</si>
  <si>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</si>
  <si>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</si>
  <si>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</si>
  <si>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</si>
  <si>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</si>
  <si>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</si>
  <si>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</si>
  <si>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</si>
  <si>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</si>
  <si>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</si>
  <si>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</si>
  <si>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</si>
  <si>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</si>
  <si>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</si>
  <si>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</si>
  <si>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</si>
  <si>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</si>
  <si>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</si>
  <si>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</si>
  <si>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</si>
  <si>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</si>
  <si>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</si>
  <si>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</si>
  <si>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</si>
  <si>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</si>
  <si>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</si>
  <si>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</si>
  <si>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</si>
  <si>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</si>
  <si>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</si>
  <si>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</si>
  <si>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</si>
  <si>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</si>
  <si>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</si>
  <si>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</si>
  <si>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</si>
  <si>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</si>
  <si>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</si>
  <si>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</si>
  <si>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</si>
  <si>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</si>
  <si>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</si>
  <si>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</si>
  <si>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</si>
  <si>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</si>
  <si>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</si>
  <si>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</si>
  <si>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</si>
  <si>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</si>
  <si>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</si>
  <si>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</si>
  <si>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</si>
  <si>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</si>
  <si>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</si>
  <si>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</si>
  <si>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</si>
  <si>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</si>
  <si>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</si>
  <si>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</si>
  <si>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</si>
  <si>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</si>
  <si>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</si>
  <si>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</si>
  <si>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</si>
  <si>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</si>
  <si>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</si>
  <si>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</si>
  <si>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</si>
  <si>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</si>
  <si>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</si>
  <si>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</si>
  <si>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</si>
  <si>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</si>
  <si>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</si>
  <si>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</si>
  <si>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</si>
  <si>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</si>
  <si>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</si>
  <si>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</si>
  <si>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</si>
  <si>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</si>
  <si>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</si>
  <si>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</si>
  <si>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</si>
  <si>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</si>
  <si>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</si>
  <si>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</si>
  <si>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</si>
  <si>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</si>
  <si>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</si>
  <si>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</si>
  <si>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</si>
  <si>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</si>
  <si>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</si>
  <si>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</si>
  <si>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</si>
  <si>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</si>
  <si>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</si>
  <si>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</si>
  <si>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</si>
  <si>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</si>
  <si>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</si>
  <si>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</si>
  <si>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</si>
  <si>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</si>
  <si>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</si>
  <si>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</si>
  <si>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</si>
  <si>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</si>
  <si>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</si>
  <si>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</si>
  <si>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</si>
  <si>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</si>
  <si>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</si>
  <si>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</si>
  <si>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</si>
  <si>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</si>
  <si>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</si>
  <si>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</si>
  <si>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</si>
  <si>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</si>
  <si>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</si>
  <si>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</si>
  <si>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</si>
  <si>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</si>
  <si>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</si>
  <si>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</si>
  <si>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</si>
  <si>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</si>
  <si>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</si>
  <si>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</si>
  <si>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</si>
  <si>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</si>
  <si>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</si>
  <si>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</si>
  <si>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</si>
  <si>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</si>
  <si>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</si>
  <si>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</si>
  <si>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</si>
  <si>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</si>
  <si>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</si>
  <si>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</si>
  <si>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</si>
  <si>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</si>
  <si>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</si>
  <si>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</si>
  <si>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</si>
  <si>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</si>
  <si>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</si>
  <si>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</si>
  <si>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</si>
  <si>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</si>
  <si>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</si>
  <si>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</si>
  <si>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</si>
  <si>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</si>
  <si>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</si>
  <si>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</si>
  <si>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</si>
  <si>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</si>
  <si>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</si>
  <si>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</si>
  <si>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</si>
  <si>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</si>
  <si>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</si>
  <si>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</si>
  <si>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</si>
  <si>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</si>
  <si>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</si>
  <si>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</si>
  <si>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</si>
  <si>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</si>
  <si>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</si>
  <si>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</si>
  <si>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</si>
  <si>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</si>
  <si>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</si>
  <si>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</si>
  <si>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</si>
  <si>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</si>
  <si>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</si>
  <si>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</si>
  <si>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</si>
  <si>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</si>
  <si>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</si>
  <si>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</si>
  <si>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</si>
  <si>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</si>
  <si>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</si>
  <si>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</si>
  <si>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</si>
  <si>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</si>
  <si>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</si>
  <si>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</si>
  <si>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</si>
  <si>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</si>
  <si>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</si>
  <si>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</si>
  <si>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</si>
  <si>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</si>
  <si>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</si>
  <si>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</si>
  <si>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</si>
  <si>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</si>
  <si>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</si>
  <si>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</si>
  <si>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</si>
  <si>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</si>
  <si>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</si>
  <si>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</si>
  <si>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</si>
  <si>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</si>
  <si>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</si>
  <si>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</si>
  <si>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</si>
  <si>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</si>
  <si>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</si>
  <si>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</si>
  <si>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</si>
  <si>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</si>
  <si>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</si>
  <si>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</si>
  <si>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</si>
  <si>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</si>
  <si>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</si>
  <si>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</si>
  <si>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</si>
  <si>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</si>
  <si>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</si>
  <si>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</si>
  <si>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</si>
  <si>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</si>
  <si>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</si>
  <si>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</si>
  <si>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</si>
  <si>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</si>
  <si>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</si>
  <si>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</si>
  <si>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</si>
  <si>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</si>
  <si>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</si>
  <si>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</si>
  <si>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</si>
  <si>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</si>
  <si>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</si>
  <si>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</si>
  <si>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</si>
  <si>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</si>
  <si>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</si>
  <si>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</si>
  <si>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</si>
  <si>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</si>
  <si>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</si>
  <si>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</si>
  <si>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</si>
  <si>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</si>
  <si>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</si>
  <si>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</si>
  <si>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</si>
  <si>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</si>
  <si>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</si>
  <si>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</si>
  <si>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</si>
  <si>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</si>
  <si>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</si>
  <si>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</si>
  <si>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</si>
  <si>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</si>
  <si>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</si>
  <si>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</si>
  <si>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</si>
  <si>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</si>
  <si>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</si>
  <si>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</si>
  <si>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</si>
  <si>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</si>
  <si>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</si>
  <si>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</si>
  <si>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</si>
  <si>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</si>
  <si>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</si>
  <si>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</si>
  <si>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</si>
  <si>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</si>
  <si>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</si>
  <si>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</si>
  <si>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</si>
  <si>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</si>
  <si>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</si>
  <si>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</si>
  <si>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</si>
  <si>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</si>
  <si>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</si>
  <si>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</si>
  <si>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</si>
  <si>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</si>
  <si>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</si>
  <si>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</si>
  <si>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</si>
  <si>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</si>
  <si>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</si>
  <si>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</si>
  <si>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</si>
  <si>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</si>
  <si>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</si>
  <si>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</si>
  <si>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</si>
  <si>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</si>
  <si>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</si>
  <si>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</si>
  <si>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</si>
  <si>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</si>
  <si>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</si>
  <si>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</si>
  <si>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</si>
  <si>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</si>
  <si>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</si>
  <si>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</si>
  <si>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</si>
  <si>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</si>
  <si>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</si>
  <si>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</si>
  <si>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</si>
  <si>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</si>
  <si>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</si>
  <si>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</si>
  <si>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</si>
  <si>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</si>
  <si>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</si>
  <si>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</si>
  <si>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</si>
  <si>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</si>
  <si>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</si>
  <si>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</si>
  <si>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</si>
  <si>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</si>
  <si>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</si>
  <si>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</si>
  <si>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</si>
  <si>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</si>
  <si>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</si>
  <si>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</si>
  <si>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</si>
  <si>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</si>
  <si>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</si>
  <si>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</si>
  <si>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</si>
  <si>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</si>
  <si>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</si>
  <si>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</si>
  <si>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</si>
  <si>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</si>
  <si>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</si>
  <si>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</si>
  <si>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</si>
  <si>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</si>
  <si>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</si>
  <si>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</si>
  <si>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</si>
  <si>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</si>
  <si>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</si>
  <si>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</si>
  <si>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</si>
  <si>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</si>
  <si>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</si>
  <si>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</si>
  <si>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</si>
  <si>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</si>
  <si>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</si>
  <si>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</si>
  <si>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</si>
  <si>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</si>
  <si>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</si>
  <si>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</si>
  <si>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</si>
  <si>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</si>
  <si>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</si>
  <si>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</si>
  <si>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</si>
  <si>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</si>
  <si>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</si>
  <si>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</si>
  <si>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</si>
  <si>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</si>
  <si>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</si>
  <si>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</si>
  <si>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</si>
  <si>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</si>
  <si>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</si>
  <si>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</si>
  <si>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</si>
  <si>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</si>
  <si>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</si>
  <si>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</si>
  <si>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</si>
  <si>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</si>
  <si>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</si>
  <si>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</si>
  <si>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</si>
  <si>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</si>
  <si>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</si>
  <si>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</si>
  <si>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</si>
  <si>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</si>
  <si>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</si>
  <si>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</si>
  <si>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</si>
  <si>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</si>
  <si>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</si>
  <si>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</si>
  <si>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</si>
  <si>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</si>
  <si>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</si>
  <si>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</si>
  <si>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</si>
  <si>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</si>
  <si>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</si>
  <si>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</si>
  <si>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</si>
  <si>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</si>
  <si>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</si>
  <si>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</si>
  <si>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</si>
  <si>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</si>
  <si>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</si>
  <si>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</si>
  <si>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</si>
  <si>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</si>
  <si>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</si>
  <si>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</si>
  <si>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</si>
  <si>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</si>
  <si>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</si>
  <si>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</si>
  <si>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</si>
  <si>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</si>
  <si>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</si>
  <si>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</si>
  <si>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</si>
  <si>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</si>
  <si>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</si>
  <si>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</si>
  <si>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</si>
  <si>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</si>
  <si>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</si>
  <si>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</si>
  <si>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</si>
  <si>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</si>
  <si>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</si>
  <si>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</si>
  <si>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</si>
  <si>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</si>
  <si>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</si>
  <si>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</si>
  <si>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</si>
  <si>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</si>
  <si>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</si>
  <si>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</si>
  <si>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</si>
  <si>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</si>
  <si>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</si>
  <si>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</si>
  <si>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</si>
  <si>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</si>
  <si>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</si>
  <si>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</si>
  <si>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</si>
  <si>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</si>
  <si>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</si>
  <si>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</si>
  <si>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</si>
  <si>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</si>
  <si>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</si>
  <si>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</si>
  <si>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</si>
  <si>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</si>
  <si>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</si>
  <si>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</si>
  <si>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</si>
  <si>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</si>
  <si>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</si>
  <si>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</si>
  <si>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</si>
  <si>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</si>
  <si>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</si>
  <si>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</si>
  <si>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</si>
  <si>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</si>
  <si>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</si>
  <si>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</si>
  <si>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</si>
  <si>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</si>
  <si>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</si>
  <si>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</si>
  <si>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</si>
  <si>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</si>
  <si>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</si>
  <si>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</si>
  <si>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</si>
  <si>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</si>
  <si>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</si>
  <si>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</si>
  <si>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</si>
  <si>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</si>
  <si>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</si>
  <si>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</si>
  <si>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</si>
  <si>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</si>
  <si>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</si>
  <si>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</si>
  <si>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</si>
  <si>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</si>
  <si>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</si>
  <si>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</si>
  <si>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</si>
  <si>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</si>
  <si>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</si>
  <si>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</si>
  <si>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</si>
  <si>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</si>
  <si>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</si>
  <si>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</si>
  <si>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</si>
  <si>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</si>
  <si>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</si>
  <si>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</si>
  <si>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</si>
  <si>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</si>
  <si>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</si>
  <si>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</si>
  <si>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</si>
  <si>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</si>
  <si>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</si>
  <si>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</si>
  <si>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</si>
  <si>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</si>
  <si>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</si>
  <si>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</si>
  <si>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</si>
  <si>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</si>
  <si>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</si>
  <si>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</si>
  <si>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</si>
  <si>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</si>
  <si>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</si>
  <si>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</si>
  <si>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</si>
  <si>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</si>
  <si>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</si>
  <si>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</si>
  <si>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</si>
  <si>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</si>
  <si>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</si>
  <si>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</si>
  <si>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</si>
  <si>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</si>
  <si>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</si>
  <si>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</si>
  <si>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</si>
  <si>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</si>
  <si>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</si>
  <si>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</si>
  <si>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</si>
  <si>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</si>
  <si>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</si>
  <si>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</si>
  <si>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</si>
  <si>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</si>
  <si>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</si>
  <si>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</si>
  <si>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</si>
  <si>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</si>
  <si>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</si>
  <si>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</si>
  <si>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</si>
  <si>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</si>
  <si>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</si>
  <si>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</si>
  <si>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</si>
  <si>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</si>
  <si>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</si>
  <si>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</si>
  <si>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</si>
  <si>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</si>
  <si>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</si>
  <si>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</si>
  <si>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</si>
  <si>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</si>
  <si>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</si>
  <si>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</si>
  <si>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</si>
  <si>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</si>
  <si>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</si>
  <si>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</si>
  <si>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</si>
  <si>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</si>
  <si>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</si>
  <si>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</si>
  <si>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</si>
  <si>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</si>
  <si>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</si>
  <si>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</si>
  <si>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</si>
  <si>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</si>
  <si>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</si>
  <si>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</si>
  <si>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</si>
  <si>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</si>
  <si>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</si>
  <si>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</si>
  <si>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</si>
  <si>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</si>
  <si>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</si>
  <si>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</si>
  <si>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</si>
  <si>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</si>
  <si>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</si>
  <si>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</si>
  <si>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</si>
  <si>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</si>
  <si>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</si>
  <si>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</si>
  <si>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</si>
  <si>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</si>
  <si>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</si>
  <si>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</si>
  <si>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</si>
  <si>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</si>
  <si>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</si>
  <si>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</si>
  <si>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</si>
  <si>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</si>
  <si>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</si>
  <si>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</si>
  <si>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</si>
  <si>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</si>
  <si>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</si>
  <si>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</si>
  <si>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</si>
  <si>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</si>
  <si>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</si>
  <si>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</si>
  <si>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</si>
  <si>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</si>
  <si>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</si>
  <si>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</si>
  <si>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</si>
  <si>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</si>
  <si>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</si>
  <si>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</si>
  <si>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</si>
  <si>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</si>
  <si>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</si>
  <si>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</si>
  <si>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</si>
  <si>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</si>
  <si>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</si>
  <si>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</si>
  <si>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</si>
  <si>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</si>
  <si>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</si>
  <si>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</si>
  <si>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</si>
  <si>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</si>
  <si>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</si>
  <si>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</si>
  <si>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</si>
  <si>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</si>
  <si>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</si>
  <si>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</si>
  <si>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</si>
  <si>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</si>
  <si>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</si>
  <si>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</si>
  <si>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</si>
  <si>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</si>
  <si>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</si>
  <si>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</si>
  <si>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</si>
  <si>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</si>
  <si>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</si>
  <si>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</si>
  <si>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</si>
  <si>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</si>
  <si>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</si>
  <si>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</si>
  <si>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</si>
  <si>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</si>
  <si>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</si>
  <si>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</si>
  <si>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</si>
  <si>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</si>
  <si>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</si>
  <si>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</si>
  <si>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</si>
  <si>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</si>
  <si>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</si>
  <si>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</si>
  <si>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</si>
  <si>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</si>
  <si>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</si>
  <si>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</si>
  <si>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</si>
  <si>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</si>
  <si>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</si>
  <si>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</si>
  <si>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</si>
  <si>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</si>
  <si>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</si>
  <si>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</si>
  <si>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</si>
  <si>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</si>
  <si>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</si>
  <si>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</si>
  <si>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</si>
  <si>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</si>
  <si>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</si>
  <si>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</si>
  <si>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</si>
  <si>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</si>
  <si>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</si>
  <si>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</si>
  <si>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</si>
  <si>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</si>
  <si>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</si>
  <si>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</si>
  <si>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</si>
  <si>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</si>
  <si>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</si>
  <si>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</si>
  <si>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</si>
  <si>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</si>
  <si>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</si>
  <si>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</si>
  <si>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</si>
  <si>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</si>
  <si>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</si>
  <si>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</si>
  <si>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</si>
  <si>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</si>
  <si>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</si>
  <si>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</si>
  <si>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</si>
  <si>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</si>
  <si>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</si>
  <si>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</si>
  <si>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</si>
  <si>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</si>
  <si>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</si>
  <si>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</si>
  <si>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</si>
  <si>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</si>
  <si>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</si>
  <si>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</si>
  <si>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</si>
  <si>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</si>
  <si>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</si>
  <si>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</si>
  <si>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</si>
  <si>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</si>
  <si>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</si>
  <si>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</si>
  <si>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</si>
  <si>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</si>
  <si>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</si>
  <si>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</si>
  <si>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</si>
  <si>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</si>
  <si>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</si>
  <si>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</si>
  <si>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</si>
  <si>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</si>
  <si>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</si>
  <si>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</si>
  <si>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</si>
  <si>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</si>
  <si>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</si>
  <si>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</si>
  <si>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</si>
  <si>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</si>
  <si>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</si>
  <si>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</si>
  <si>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</si>
  <si>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</si>
  <si>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</si>
  <si>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</si>
  <si>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</si>
  <si>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</si>
  <si>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</si>
  <si>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</si>
  <si>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</si>
  <si>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</si>
  <si>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</si>
  <si>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</si>
  <si>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</si>
  <si>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</si>
  <si>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</si>
  <si>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</si>
  <si>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</si>
  <si>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</si>
  <si>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</si>
  <si>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</si>
  <si>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</si>
  <si>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</si>
  <si>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</si>
  <si>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</si>
  <si>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</si>
  <si>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</si>
  <si>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</si>
  <si>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</si>
  <si>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</si>
  <si>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</si>
  <si>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</si>
  <si>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</si>
  <si>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</si>
  <si>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</si>
  <si>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</si>
  <si>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</si>
  <si>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</si>
  <si>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</si>
  <si>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</si>
  <si>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</si>
  <si>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</si>
  <si>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</si>
  <si>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</si>
  <si>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</si>
  <si>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</si>
  <si>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</si>
  <si>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</si>
  <si>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</si>
  <si>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</si>
  <si>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</si>
  <si>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</si>
  <si>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</si>
  <si>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</si>
  <si>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</si>
  <si>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</si>
  <si>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</si>
  <si>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</si>
  <si>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</si>
  <si>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</si>
  <si>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</si>
  <si>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</si>
  <si>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</si>
  <si>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</si>
  <si>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</si>
  <si>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</si>
  <si>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</si>
  <si>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</si>
  <si>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</si>
  <si>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</si>
  <si>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</si>
  <si>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</si>
  <si>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</si>
  <si>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</si>
  <si>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</si>
  <si>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</si>
  <si>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</si>
  <si>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</si>
  <si>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</si>
  <si>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</si>
  <si>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</si>
  <si>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</si>
  <si>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</si>
  <si>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</si>
  <si>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</si>
  <si>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</si>
  <si>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</si>
  <si>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</si>
  <si>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</si>
  <si>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</si>
  <si>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</si>
  <si>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</si>
  <si>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</si>
  <si>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</si>
  <si>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</si>
  <si>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</si>
  <si>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</si>
  <si>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</si>
  <si>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</si>
  <si>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</si>
  <si>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</si>
  <si>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</si>
  <si>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</si>
  <si>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</si>
  <si>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</si>
  <si>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</si>
  <si>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</si>
  <si>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</si>
  <si>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</si>
  <si>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</si>
  <si>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</si>
  <si>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</si>
  <si>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</si>
  <si>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</si>
  <si>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</si>
  <si>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</si>
  <si>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</si>
  <si>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</si>
  <si>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</si>
  <si>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</si>
  <si>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</si>
  <si>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</si>
  <si>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</si>
  <si>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</si>
  <si>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</si>
  <si>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</si>
  <si>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</si>
  <si>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</si>
  <si>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</si>
  <si>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</si>
  <si>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</si>
  <si>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</si>
  <si>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</si>
  <si>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</si>
  <si>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</si>
  <si>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</si>
  <si>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</si>
  <si>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</si>
  <si>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</si>
  <si>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</si>
  <si>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</si>
  <si>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</si>
  <si>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</si>
  <si>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</si>
  <si>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</si>
  <si>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</si>
  <si>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</si>
  <si>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</si>
  <si>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</si>
  <si>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</si>
  <si>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</si>
  <si>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</si>
  <si>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</si>
  <si>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</si>
  <si>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</si>
  <si>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</si>
  <si>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</si>
  <si>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</si>
  <si>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</si>
  <si>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</si>
  <si>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</si>
  <si>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</si>
  <si>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</si>
  <si>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</si>
  <si>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</si>
  <si>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</si>
  <si>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</si>
  <si>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</si>
  <si>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</si>
  <si>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</si>
  <si>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</si>
  <si>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</si>
  <si>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</si>
  <si>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</si>
  <si>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</si>
  <si>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</si>
  <si>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</si>
  <si>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</si>
  <si>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</si>
  <si>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</si>
  <si>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</si>
  <si>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</si>
  <si>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</si>
  <si>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</si>
  <si>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</si>
  <si>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</si>
  <si>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</si>
  <si>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</si>
  <si>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</si>
  <si>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</si>
  <si>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</si>
  <si>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</si>
  <si>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</si>
  <si>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</si>
  <si>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</si>
  <si>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</si>
  <si>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</si>
  <si>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</si>
  <si>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</si>
  <si>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</si>
  <si>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</si>
  <si>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</si>
  <si>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</si>
  <si>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</si>
  <si>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</si>
  <si>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</si>
  <si>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</si>
  <si>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</si>
  <si>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</si>
  <si>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</si>
  <si>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</si>
  <si>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</si>
  <si>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</si>
  <si>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</si>
  <si>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</si>
  <si>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</si>
  <si>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</si>
  <si>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</si>
  <si>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</si>
  <si>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</si>
  <si>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</si>
  <si>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</si>
  <si>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</si>
  <si>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</si>
  <si>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</si>
  <si>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</si>
  <si>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</si>
  <si>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</si>
  <si>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</si>
  <si>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</si>
  <si>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</si>
  <si>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</si>
  <si>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</si>
  <si>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</si>
  <si>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</si>
  <si>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</si>
  <si>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</si>
  <si>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</si>
  <si>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</si>
  <si>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</si>
  <si>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</si>
  <si>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</si>
  <si>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</si>
  <si>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</si>
  <si>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</si>
  <si>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</si>
  <si>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</si>
  <si>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</si>
  <si>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</si>
  <si>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</si>
  <si>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</si>
  <si>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</si>
  <si>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</si>
  <si>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</si>
  <si>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</si>
  <si>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</si>
  <si>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</si>
  <si>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</si>
  <si>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</si>
  <si>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</si>
  <si>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</si>
  <si>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</si>
  <si>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</si>
  <si>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</si>
  <si>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</si>
  <si>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</si>
  <si>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</si>
  <si>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</si>
  <si>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</si>
  <si>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</si>
  <si>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</si>
  <si>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</si>
  <si>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</si>
  <si>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</si>
  <si>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</si>
  <si>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</si>
  <si>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</si>
  <si>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</si>
  <si>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</si>
  <si>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</si>
  <si>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</si>
  <si>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</si>
  <si>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</si>
  <si>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</si>
  <si>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</si>
  <si>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</si>
  <si>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</si>
  <si>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</si>
  <si>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</si>
  <si>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</si>
  <si>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</si>
  <si>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</si>
  <si>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</si>
  <si>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</si>
  <si>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</si>
  <si>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</si>
  <si>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</si>
  <si>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</si>
  <si>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</si>
  <si>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</si>
  <si>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</si>
  <si>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</si>
  <si>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</si>
  <si>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</si>
  <si>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</si>
  <si>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</si>
  <si>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</si>
  <si>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</si>
  <si>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</si>
  <si>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</si>
  <si>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</si>
  <si>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</si>
  <si>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</si>
  <si>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</si>
  <si>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</si>
  <si>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</si>
  <si>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</si>
  <si>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</si>
  <si>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</si>
  <si>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</si>
  <si>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</si>
  <si>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</si>
  <si>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</si>
  <si>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</si>
  <si>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</si>
  <si>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</si>
  <si>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</si>
  <si>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</si>
  <si>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</si>
  <si>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</si>
  <si>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</si>
  <si>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</si>
  <si>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</si>
  <si>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</si>
  <si>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</si>
  <si>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</si>
  <si>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</si>
  <si>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</si>
  <si>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</si>
  <si>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</si>
  <si>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</si>
  <si>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</si>
  <si>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</si>
  <si>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</si>
  <si>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</si>
  <si>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</si>
  <si>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</si>
  <si>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</si>
  <si>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</si>
  <si>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</si>
  <si>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</si>
  <si>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</si>
  <si>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</si>
  <si>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</si>
  <si>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</si>
  <si>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</si>
  <si>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</si>
  <si>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</si>
  <si>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</si>
  <si>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</si>
  <si>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</si>
  <si>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</si>
  <si>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</si>
  <si>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</si>
  <si>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</si>
  <si>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</si>
  <si>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</si>
  <si>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</si>
  <si>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</si>
  <si>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</si>
  <si>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</si>
  <si>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</si>
  <si>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</si>
  <si>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</si>
  <si>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</si>
  <si>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</si>
  <si>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</si>
  <si>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</si>
  <si>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</si>
  <si>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</si>
  <si>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</si>
  <si>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</si>
  <si>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</si>
  <si>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</si>
  <si>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</si>
  <si>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</si>
  <si>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</si>
  <si>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</si>
  <si>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</si>
  <si>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</si>
  <si>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</si>
  <si>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</si>
  <si>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</si>
  <si>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</si>
  <si>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</si>
  <si>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</si>
  <si>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</si>
  <si>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</si>
  <si>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</si>
  <si>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</si>
  <si>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</si>
  <si>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</si>
  <si>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</si>
  <si>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</si>
  <si>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</si>
  <si>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</si>
  <si>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</si>
  <si>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</si>
  <si>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</si>
  <si>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</si>
  <si>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</si>
  <si>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</si>
  <si>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</si>
  <si>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</si>
  <si>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</si>
  <si>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</si>
  <si>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</si>
  <si>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</si>
  <si>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</si>
  <si>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</si>
  <si>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</si>
  <si>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</si>
  <si>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</si>
  <si>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</si>
  <si>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</si>
  <si>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</si>
  <si>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</si>
  <si>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</si>
  <si>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</si>
  <si>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</si>
  <si>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</si>
  <si>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</si>
  <si>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</si>
  <si>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</si>
  <si>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</si>
  <si>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</si>
  <si>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</si>
  <si>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</si>
  <si>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</si>
  <si>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</si>
  <si>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</si>
  <si>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</si>
  <si>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</si>
  <si>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</si>
  <si>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</si>
  <si>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</si>
  <si>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</si>
  <si>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</si>
  <si>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</si>
  <si>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</si>
  <si>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</si>
  <si>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</si>
  <si>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</si>
  <si>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</si>
  <si>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</si>
  <si>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</si>
  <si>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</si>
  <si>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</si>
  <si>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</si>
  <si>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</si>
  <si>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</si>
  <si>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</si>
  <si>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</si>
  <si>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</si>
  <si>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</si>
  <si>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</si>
  <si>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</si>
  <si>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</si>
  <si>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</si>
  <si>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</si>
  <si>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</si>
  <si>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</si>
  <si>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</si>
  <si>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</si>
  <si>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</si>
  <si>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</si>
  <si>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</si>
  <si>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</si>
  <si>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</si>
  <si>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</si>
  <si>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</si>
  <si>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</si>
  <si>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</si>
  <si>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</si>
  <si>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</si>
  <si>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</si>
  <si>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</si>
  <si>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</si>
  <si>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</si>
  <si>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</si>
  <si>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</si>
  <si>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</si>
  <si>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</si>
  <si>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</si>
  <si>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</si>
  <si>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</si>
  <si>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</si>
  <si>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</si>
  <si>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</si>
  <si>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</si>
  <si>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</si>
  <si>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</si>
  <si>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</si>
  <si>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</si>
  <si>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</si>
  <si>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</si>
  <si>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</si>
  <si>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</si>
  <si>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</si>
  <si>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</si>
  <si>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</si>
  <si>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</si>
  <si>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</si>
  <si>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</si>
  <si>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</si>
  <si>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</si>
  <si>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</si>
  <si>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</si>
  <si>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</si>
  <si>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</si>
  <si>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</si>
  <si>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</si>
  <si>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</si>
  <si>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</si>
  <si>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</si>
  <si>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</si>
  <si>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</si>
  <si>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</si>
  <si>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</si>
  <si>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</si>
  <si>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</si>
  <si>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</si>
  <si>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</si>
  <si>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</si>
  <si>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</si>
  <si>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</si>
  <si>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</si>
  <si>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</si>
  <si>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</si>
  <si>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</si>
  <si>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</si>
  <si>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</si>
  <si>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</si>
  <si>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</si>
  <si>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</si>
  <si>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</si>
  <si>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</si>
  <si>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</si>
  <si>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</si>
  <si>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</si>
  <si>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</si>
  <si>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</si>
  <si>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</si>
  <si>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</si>
  <si>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</si>
  <si>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</si>
  <si>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</si>
  <si>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</si>
  <si>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</si>
  <si>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</si>
  <si>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</si>
  <si>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</si>
  <si>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</si>
  <si>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</si>
  <si>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</si>
  <si>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</si>
  <si>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</si>
  <si>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</si>
  <si>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</si>
  <si>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</si>
  <si>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</si>
  <si>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</si>
  <si>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</si>
  <si>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</si>
  <si>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</si>
  <si>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</si>
  <si>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</si>
  <si>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</si>
  <si>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</si>
  <si>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</si>
  <si>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</si>
  <si>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</si>
  <si>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</si>
  <si>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</si>
  <si>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</si>
  <si>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</si>
  <si>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</si>
  <si>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</si>
  <si>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</si>
  <si>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</si>
  <si>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</si>
  <si>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</si>
  <si>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</si>
  <si>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</si>
  <si>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</si>
  <si>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</si>
  <si>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</si>
  <si>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</si>
  <si>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</si>
  <si>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</si>
  <si>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</si>
  <si>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</si>
  <si>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</si>
  <si>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</si>
  <si>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</si>
  <si>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</si>
  <si>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</si>
  <si>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</si>
  <si>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</si>
  <si>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</si>
  <si>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</si>
  <si>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</si>
  <si>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</si>
  <si>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</si>
  <si>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</si>
  <si>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</si>
  <si>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</si>
  <si>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</si>
  <si>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</si>
  <si>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</si>
  <si>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</si>
  <si>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</si>
  <si>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</si>
  <si>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</si>
  <si>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</si>
  <si>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</si>
  <si>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</si>
  <si>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</si>
  <si>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</si>
  <si>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</si>
  <si>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</si>
  <si>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</si>
  <si>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</si>
  <si>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</si>
  <si>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</si>
  <si>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</si>
  <si>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</si>
  <si>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</si>
  <si>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</si>
  <si>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</si>
  <si>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</si>
  <si>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</si>
  <si>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</si>
  <si>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</si>
  <si>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</si>
  <si>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</si>
  <si>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</si>
  <si>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</si>
  <si>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</si>
  <si>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</si>
  <si>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</si>
  <si>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</si>
  <si>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</si>
  <si>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</si>
  <si>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</si>
  <si>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</si>
  <si>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</si>
  <si>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</si>
  <si>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</si>
  <si>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</si>
  <si>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</si>
  <si>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</si>
  <si>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</si>
  <si>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</si>
  <si>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</si>
  <si>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</si>
  <si>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</si>
  <si>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</si>
  <si>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</si>
  <si>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</si>
  <si>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</si>
  <si>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</si>
  <si>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</si>
  <si>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</si>
  <si>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</si>
  <si>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</si>
  <si>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</si>
  <si>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</si>
  <si>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</si>
  <si>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</si>
  <si>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</si>
  <si>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</si>
  <si>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</si>
  <si>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</si>
  <si>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</si>
  <si>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</si>
  <si>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</si>
  <si>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</si>
  <si>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</si>
  <si>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</si>
  <si>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</si>
  <si>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</si>
  <si>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</si>
  <si>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</si>
  <si>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</si>
  <si>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</si>
  <si>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</si>
  <si>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</si>
  <si>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</si>
  <si>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</si>
  <si>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</si>
  <si>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</si>
  <si>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</si>
  <si>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</si>
  <si>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</si>
  <si>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</si>
  <si>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</si>
  <si>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</si>
  <si>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</si>
  <si>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</si>
  <si>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</si>
  <si>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</si>
  <si>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</si>
  <si>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</si>
  <si>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</si>
  <si>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</si>
  <si>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</si>
  <si>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</si>
  <si>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</si>
  <si>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</si>
  <si>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</si>
  <si>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</si>
  <si>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</si>
  <si>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</si>
  <si>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</si>
  <si>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</si>
  <si>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</si>
  <si>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</si>
  <si>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</si>
  <si>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</si>
  <si>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</si>
  <si>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</si>
  <si>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</si>
  <si>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</si>
  <si>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</si>
  <si>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</si>
  <si>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</si>
  <si>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</si>
  <si>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</si>
  <si>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</si>
  <si>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</si>
  <si>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</si>
  <si>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</si>
  <si>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</si>
  <si>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</si>
  <si>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</si>
  <si>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</si>
  <si>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</si>
  <si>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</si>
  <si>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</si>
  <si>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</si>
  <si>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</si>
  <si>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</si>
  <si>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</si>
  <si>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</si>
  <si>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</si>
  <si>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</si>
  <si>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</si>
  <si>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</si>
  <si>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</si>
  <si>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</si>
  <si>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</si>
  <si>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</si>
  <si>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</si>
  <si>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</si>
  <si>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</si>
  <si>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</si>
  <si>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</si>
  <si>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</si>
  <si>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</si>
  <si>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</si>
  <si>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</si>
  <si>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</si>
  <si>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</si>
  <si>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</si>
  <si>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</si>
  <si>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</si>
  <si>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</si>
  <si>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</si>
  <si>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</si>
  <si>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</si>
  <si>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</si>
  <si>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</si>
  <si>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</si>
  <si>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</si>
  <si>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</si>
  <si>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</si>
  <si>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</si>
  <si>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</si>
  <si>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</si>
  <si>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</si>
  <si>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</si>
  <si>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</si>
  <si>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</si>
  <si>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</si>
  <si>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</si>
  <si>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</si>
  <si>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</si>
  <si>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</si>
  <si>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</si>
  <si>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</si>
  <si>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</si>
  <si>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</si>
  <si>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</si>
  <si>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</si>
  <si>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</si>
  <si>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</si>
  <si>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</si>
  <si>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</si>
  <si>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</si>
  <si>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</si>
  <si>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</si>
  <si>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</si>
  <si>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</si>
  <si>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</si>
  <si>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</si>
  <si>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</si>
  <si>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</si>
  <si>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</si>
  <si>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</si>
  <si>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</si>
  <si>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</si>
  <si>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</si>
  <si>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</si>
  <si>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</si>
  <si>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</si>
  <si>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</si>
  <si>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</si>
  <si>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</si>
  <si>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</si>
  <si>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</si>
  <si>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</si>
  <si>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</si>
  <si>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</si>
  <si>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</si>
  <si>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</si>
  <si>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</si>
  <si>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</si>
  <si>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</si>
  <si>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</si>
  <si>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</si>
  <si>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</si>
  <si>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</si>
  <si>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</si>
  <si>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</si>
  <si>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</si>
  <si>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</si>
  <si>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</si>
  <si>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</si>
  <si>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</si>
  <si>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</si>
  <si>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</si>
  <si>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</si>
  <si>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</si>
  <si>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</si>
  <si>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</si>
  <si>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</si>
  <si>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</si>
  <si>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</si>
  <si>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</si>
  <si>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</si>
  <si>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</si>
  <si>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</si>
  <si>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</si>
  <si>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</si>
  <si>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</si>
  <si>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</si>
  <si>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</si>
  <si>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</si>
  <si>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</si>
  <si>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</si>
  <si>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</si>
  <si>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</si>
  <si>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</si>
  <si>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</si>
  <si>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</si>
  <si>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</si>
  <si>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</si>
  <si>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</si>
  <si>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</si>
  <si>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</si>
  <si>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</si>
  <si>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</si>
  <si>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</si>
  <si>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</si>
  <si>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</si>
  <si>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</si>
  <si>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</si>
  <si>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</si>
  <si>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</si>
  <si>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</si>
  <si>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</si>
  <si>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</si>
  <si>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</si>
  <si>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</si>
  <si>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</si>
  <si>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</si>
  <si>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</si>
  <si>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</si>
  <si>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</si>
  <si>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</si>
  <si>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</si>
  <si>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</si>
  <si>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</si>
  <si>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</si>
  <si>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</si>
  <si>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</si>
  <si>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</si>
  <si>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</si>
  <si>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</si>
  <si>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</si>
  <si>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</si>
  <si>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</si>
  <si>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</si>
  <si>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</si>
  <si>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</si>
  <si>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</si>
  <si>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</si>
  <si>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</si>
  <si>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</si>
  <si>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</si>
  <si>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</si>
  <si>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</si>
  <si>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</si>
  <si>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</si>
  <si>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</si>
  <si>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</si>
  <si>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</si>
  <si>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</si>
  <si>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</si>
  <si>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</si>
  <si>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</si>
  <si>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</si>
  <si>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</si>
  <si>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</si>
  <si>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</si>
  <si>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</si>
  <si>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</si>
  <si>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</si>
  <si>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</si>
  <si>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</si>
  <si>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</si>
  <si>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</si>
  <si>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</si>
  <si>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</si>
  <si>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</si>
  <si>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</si>
  <si>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</si>
  <si>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</si>
  <si>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</si>
  <si>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</si>
  <si>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</si>
  <si>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</si>
  <si>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</si>
  <si>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</si>
  <si>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</si>
  <si>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</si>
  <si>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</si>
  <si>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</si>
  <si>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</si>
  <si>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</si>
  <si>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</si>
  <si>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</si>
  <si>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</si>
  <si>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</si>
  <si>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</si>
  <si>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</si>
  <si>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</si>
  <si>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</si>
  <si>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</si>
  <si>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</si>
  <si>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</si>
  <si>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</si>
  <si>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</si>
  <si>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</si>
  <si>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</si>
  <si>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</si>
  <si>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</si>
  <si>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</si>
  <si>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</si>
  <si>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</si>
  <si>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</si>
  <si>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</si>
  <si>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</si>
  <si>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</si>
  <si>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</si>
  <si>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</si>
  <si>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</si>
  <si>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</si>
  <si>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</si>
  <si>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</si>
  <si>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</si>
  <si>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</si>
  <si>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</si>
  <si>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</si>
  <si>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</si>
  <si>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</si>
  <si>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</si>
  <si>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</si>
  <si>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</si>
  <si>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</si>
  <si>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</si>
  <si>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</si>
  <si>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</si>
  <si>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</si>
  <si>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</si>
  <si>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</si>
  <si>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</si>
  <si>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</si>
  <si>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</si>
  <si>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</si>
  <si>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</si>
  <si>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</si>
  <si>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</si>
  <si>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</si>
  <si>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</si>
  <si>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</si>
  <si>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</si>
  <si>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</si>
  <si>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</si>
  <si>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</si>
  <si>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</si>
  <si>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</si>
  <si>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</si>
  <si>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</si>
  <si>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</si>
  <si>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</si>
  <si>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</si>
  <si>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</si>
  <si>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</si>
  <si>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</si>
  <si>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</si>
  <si>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</si>
  <si>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</si>
  <si>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</si>
  <si>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</si>
  <si>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</si>
  <si>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</si>
  <si>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</si>
  <si>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</si>
  <si>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</si>
  <si>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</si>
  <si>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</si>
  <si>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</si>
  <si>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</si>
  <si>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</si>
  <si>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</si>
  <si>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</si>
  <si>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</si>
  <si>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</si>
  <si>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</si>
  <si>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</si>
  <si>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</si>
  <si>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</si>
  <si>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</si>
  <si>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</si>
  <si>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</si>
  <si>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</si>
  <si>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</si>
  <si>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</si>
  <si>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</si>
  <si>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</si>
  <si>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</si>
  <si>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</si>
  <si>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</si>
  <si>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</si>
  <si>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</si>
  <si>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</si>
  <si>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</si>
  <si>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</si>
  <si>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</si>
  <si>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</si>
  <si>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</si>
  <si>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</si>
  <si>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</si>
  <si>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</si>
  <si>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</si>
  <si>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</si>
  <si>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</si>
  <si>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</si>
  <si>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</si>
  <si>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</si>
  <si>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</si>
  <si>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</si>
  <si>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</si>
  <si>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</si>
  <si>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</si>
  <si>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</si>
  <si>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</si>
  <si>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</si>
  <si>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</si>
  <si>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</si>
  <si>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</si>
  <si>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</si>
  <si>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</si>
  <si>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</si>
  <si>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</si>
  <si>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</si>
  <si>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</si>
  <si>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</si>
  <si>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</si>
  <si>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</si>
  <si>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</si>
  <si>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</si>
  <si>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</si>
  <si>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</si>
  <si>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</si>
  <si>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</si>
  <si>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</si>
  <si>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</si>
  <si>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</si>
  <si>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</si>
  <si>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</si>
  <si>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</si>
  <si>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</si>
  <si>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</si>
  <si>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</si>
  <si>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</si>
  <si>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</si>
  <si>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</si>
  <si>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</si>
  <si>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</si>
  <si>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</si>
  <si>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</si>
  <si>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</si>
  <si>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</si>
  <si>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</si>
  <si>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</si>
  <si>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</si>
  <si>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</si>
  <si>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</si>
  <si>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</si>
  <si>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</si>
  <si>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</si>
  <si>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</si>
  <si>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</si>
  <si>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</si>
  <si>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</si>
  <si>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</si>
  <si>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</si>
  <si>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</si>
  <si>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</si>
  <si>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</si>
  <si>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</si>
  <si>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</si>
  <si>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</si>
  <si>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</si>
  <si>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</si>
  <si>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</si>
  <si>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</si>
  <si>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</si>
  <si>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</si>
  <si>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</si>
  <si>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</si>
  <si>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</si>
  <si>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</si>
  <si>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</si>
  <si>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</si>
  <si>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</si>
  <si>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</si>
  <si>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</si>
  <si>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</si>
  <si>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</si>
  <si>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</si>
  <si>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</si>
  <si>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</si>
  <si>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</si>
  <si>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</si>
  <si>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</si>
  <si>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</si>
  <si>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</si>
  <si>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</si>
  <si>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</si>
  <si>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</si>
  <si>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</si>
  <si>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</si>
  <si>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</si>
  <si>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</si>
  <si>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</si>
  <si>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</si>
  <si>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</si>
  <si>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</si>
  <si>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</si>
  <si>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</si>
  <si>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</si>
  <si>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</si>
  <si>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</si>
  <si>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</si>
  <si>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</si>
  <si>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</si>
  <si>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</si>
  <si>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</si>
  <si>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</si>
  <si>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</si>
  <si>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</si>
  <si>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</si>
  <si>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</si>
  <si>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</si>
  <si>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</si>
  <si>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</si>
  <si>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</si>
  <si>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</si>
  <si>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</si>
  <si>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</si>
  <si>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</si>
  <si>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</si>
  <si>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</si>
  <si>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</si>
  <si>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</si>
  <si>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</si>
  <si>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</si>
  <si>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</si>
  <si>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</si>
  <si>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</si>
  <si>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</si>
  <si>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</si>
  <si>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</si>
  <si>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</si>
  <si>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</si>
  <si>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</si>
  <si>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</si>
  <si>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</si>
  <si>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</si>
  <si>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</si>
  <si>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</si>
  <si>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</si>
  <si>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</si>
  <si>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</si>
  <si>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</si>
  <si>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</si>
  <si>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</si>
  <si>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</si>
  <si>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</si>
  <si>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</si>
  <si>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</si>
  <si>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</si>
  <si>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</si>
  <si>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</si>
  <si>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</si>
  <si>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</si>
  <si>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</si>
  <si>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</si>
  <si>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</si>
  <si>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</si>
  <si>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</si>
  <si>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</si>
  <si>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</si>
  <si>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</si>
  <si>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</si>
  <si>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</si>
  <si>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</si>
  <si>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</si>
  <si>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</si>
  <si>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</si>
  <si>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</si>
  <si>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</si>
  <si>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</si>
  <si>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</si>
  <si>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</si>
  <si>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</si>
  <si>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</si>
  <si>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</si>
  <si>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</si>
  <si>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</si>
  <si>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</si>
  <si>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</si>
  <si>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</si>
  <si>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</si>
  <si>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</si>
  <si>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</si>
  <si>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</si>
  <si>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</si>
  <si>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</si>
  <si>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</si>
  <si>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</si>
  <si>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</si>
  <si>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</si>
  <si>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</si>
  <si>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</si>
  <si>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</si>
  <si>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</si>
  <si>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</si>
  <si>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</si>
  <si>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</si>
  <si>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</si>
  <si>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</si>
  <si>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</si>
  <si>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</si>
  <si>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</si>
  <si>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</si>
  <si>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</si>
  <si>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</si>
  <si>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</si>
  <si>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</si>
  <si>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</si>
  <si>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</si>
  <si>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</si>
  <si>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</si>
  <si>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</si>
  <si>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</si>
  <si>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</si>
  <si>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</si>
  <si>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</si>
  <si>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</si>
  <si>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</si>
  <si>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</si>
  <si>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</si>
  <si>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</si>
  <si>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</si>
  <si>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</si>
  <si>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</si>
  <si>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</si>
  <si>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</si>
  <si>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</si>
  <si>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</si>
  <si>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</si>
  <si>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</si>
  <si>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</si>
  <si>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</si>
  <si>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</si>
  <si>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</si>
  <si>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</si>
  <si>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</si>
  <si>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</si>
  <si>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</si>
  <si>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</si>
  <si>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</si>
  <si>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</si>
  <si>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</si>
  <si>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</si>
  <si>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</si>
  <si>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</si>
  <si>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</si>
  <si>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</si>
  <si>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</si>
  <si>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</si>
  <si>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</si>
  <si>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</si>
  <si>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</si>
  <si>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</si>
  <si>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</si>
  <si>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</si>
  <si>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</si>
  <si>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</si>
  <si>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</si>
  <si>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</si>
  <si>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</si>
  <si>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</si>
  <si>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</si>
  <si>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</si>
  <si>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</si>
  <si>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</si>
  <si>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</si>
  <si>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</si>
  <si>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</si>
  <si>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</si>
  <si>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</si>
  <si>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</si>
  <si>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</si>
  <si>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</si>
  <si>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</si>
  <si>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</si>
  <si>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</si>
  <si>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</si>
  <si>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</si>
  <si>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</si>
  <si>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</si>
  <si>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</si>
  <si>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</si>
  <si>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</si>
  <si>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</si>
  <si>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</si>
  <si>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</si>
  <si>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</si>
  <si>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</si>
  <si>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</si>
  <si>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</si>
  <si>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</si>
  <si>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</si>
  <si>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</si>
  <si>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</si>
  <si>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</si>
  <si>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</si>
  <si>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</si>
  <si>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</si>
  <si>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</si>
  <si>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</si>
  <si>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</si>
  <si>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</si>
  <si>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</si>
  <si>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</si>
  <si>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</si>
  <si>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</si>
  <si>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</si>
  <si>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</si>
  <si>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</si>
  <si>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</si>
  <si>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</si>
  <si>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</si>
  <si>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</si>
  <si>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</si>
  <si>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</si>
  <si>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</si>
  <si>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</si>
  <si>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</si>
  <si>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</si>
  <si>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</si>
  <si>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</si>
  <si>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</si>
  <si>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</si>
  <si>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</si>
  <si>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</si>
  <si>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</si>
  <si>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</si>
  <si>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</si>
  <si>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</si>
  <si>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</si>
  <si>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</si>
  <si>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</si>
  <si>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</si>
  <si>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</si>
  <si>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</si>
  <si>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</si>
  <si>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</si>
  <si>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</si>
  <si>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</si>
  <si>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</si>
  <si>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</si>
  <si>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</si>
  <si>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</si>
  <si>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</si>
  <si>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</si>
  <si>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</si>
  <si>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</si>
  <si>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</si>
  <si>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</si>
  <si>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</si>
  <si>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</si>
  <si>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</si>
  <si>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</si>
  <si>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</si>
  <si>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</si>
  <si>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</si>
  <si>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</si>
  <si>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</si>
  <si>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</si>
  <si>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</si>
  <si>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</si>
  <si>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</si>
  <si>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</si>
  <si>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</si>
  <si>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</si>
  <si>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</si>
  <si>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</si>
  <si>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</si>
  <si>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</si>
  <si>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</si>
  <si>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</si>
  <si>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</si>
  <si>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</si>
  <si>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</si>
  <si>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</si>
  <si>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</si>
  <si>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</si>
  <si>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</si>
  <si>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</si>
  <si>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</si>
  <si>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</si>
  <si>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</si>
  <si>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</si>
  <si>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</si>
  <si>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</si>
  <si>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</si>
  <si>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</si>
  <si>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</si>
  <si>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</si>
  <si>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</si>
  <si>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</si>
  <si>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</si>
  <si>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</si>
  <si>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</si>
  <si>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</si>
  <si>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</si>
  <si>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</si>
  <si>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</si>
  <si>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</si>
  <si>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</si>
  <si>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</si>
  <si>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</si>
  <si>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</si>
  <si>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</si>
  <si>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</si>
  <si>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</si>
  <si>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</si>
  <si>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</si>
  <si>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</si>
  <si>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</si>
  <si>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</si>
  <si>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</si>
  <si>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</si>
  <si>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</si>
  <si>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</si>
  <si>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</si>
  <si>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</si>
  <si>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</si>
  <si>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</si>
  <si>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</si>
  <si>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</si>
  <si>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</si>
  <si>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</si>
  <si>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</si>
  <si>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</si>
  <si>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</si>
  <si>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</si>
  <si>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</si>
  <si>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</si>
  <si>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</si>
  <si>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</si>
  <si>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</si>
  <si>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</si>
  <si>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</si>
  <si>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</si>
  <si>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</si>
  <si>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</si>
  <si>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</si>
  <si>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</si>
  <si>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</si>
  <si>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</si>
  <si>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</si>
  <si>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</si>
  <si>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</si>
  <si>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</si>
  <si>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</si>
  <si>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</si>
  <si>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</si>
  <si>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</si>
  <si>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</si>
  <si>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</si>
  <si>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</si>
  <si>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</si>
  <si>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</si>
  <si>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</si>
  <si>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</si>
  <si>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</si>
  <si>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</si>
  <si>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</si>
  <si>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</si>
  <si>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</si>
  <si>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</si>
  <si>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</si>
  <si>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</si>
  <si>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</si>
  <si>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</si>
  <si>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</si>
  <si>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</si>
  <si>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</si>
  <si>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</si>
  <si>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</si>
  <si>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</si>
  <si>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</si>
  <si>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</si>
  <si>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</si>
  <si>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</si>
  <si>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</si>
  <si>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</si>
  <si>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</si>
  <si>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</si>
  <si>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</si>
  <si>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</si>
  <si>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</si>
  <si>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</si>
  <si>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</si>
  <si>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</si>
  <si>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</si>
  <si>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</si>
  <si>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</si>
  <si>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</si>
  <si>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</si>
  <si>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</si>
  <si>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</si>
  <si>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</si>
  <si>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</si>
  <si>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</si>
  <si>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</si>
  <si>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</si>
  <si>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</si>
  <si>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</si>
  <si>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</si>
  <si>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</si>
  <si>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</si>
  <si>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</si>
  <si>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</si>
  <si>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</si>
  <si>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</si>
  <si>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</si>
  <si>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</si>
  <si>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</si>
  <si>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</si>
  <si>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</si>
  <si>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</si>
  <si>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</si>
  <si>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</si>
  <si>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</si>
  <si>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</si>
  <si>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</si>
  <si>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</si>
  <si>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</si>
  <si>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</si>
  <si>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</si>
  <si>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</si>
  <si>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</si>
  <si>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</si>
  <si>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</si>
  <si>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</si>
  <si>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</si>
  <si>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</si>
  <si>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</si>
  <si>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</si>
  <si>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</si>
  <si>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</si>
  <si>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</si>
  <si>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</si>
  <si>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</si>
  <si>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</si>
  <si>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</si>
  <si>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</si>
  <si>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</si>
  <si>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</si>
  <si>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</si>
  <si>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</si>
  <si>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</si>
  <si>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</si>
  <si>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</si>
  <si>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</si>
  <si>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</si>
  <si>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</si>
  <si>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</si>
  <si>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</si>
  <si>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</si>
  <si>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</si>
  <si>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</si>
  <si>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</si>
  <si>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</si>
  <si>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</si>
  <si>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</si>
  <si>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</si>
  <si>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</si>
  <si>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</si>
  <si>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</si>
  <si>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</si>
  <si>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</si>
  <si>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</si>
  <si>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</si>
  <si>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</si>
  <si>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</si>
  <si>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</si>
  <si>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</si>
  <si>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</si>
  <si>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</si>
  <si>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</si>
  <si>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</si>
  <si>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</si>
  <si>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</si>
  <si>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</si>
  <si>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</si>
  <si>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</si>
  <si>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</si>
  <si>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</si>
  <si>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</si>
  <si>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</si>
  <si>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</si>
  <si>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</si>
  <si>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</si>
  <si>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</si>
  <si>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</si>
  <si>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</si>
  <si>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</si>
  <si>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</si>
  <si>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</si>
  <si>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</si>
  <si>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</si>
  <si>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</si>
  <si>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</si>
  <si>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</si>
  <si>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</si>
  <si>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</si>
  <si>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</si>
  <si>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</si>
  <si>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</si>
  <si>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</si>
  <si>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</si>
  <si>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</si>
  <si>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</si>
  <si>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</si>
  <si>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</si>
  <si>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</si>
  <si>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</si>
  <si>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</si>
  <si>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</si>
  <si>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</si>
  <si>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</si>
  <si>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</si>
  <si>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</si>
  <si>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</si>
  <si>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</si>
  <si>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</si>
  <si>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</si>
  <si>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</si>
  <si>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</si>
  <si>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</si>
  <si>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</si>
  <si>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</si>
  <si>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</si>
  <si>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</si>
  <si>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</si>
  <si>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</si>
  <si>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</si>
  <si>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</si>
  <si>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</si>
  <si>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</si>
  <si>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</si>
  <si>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</si>
  <si>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</si>
  <si>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</si>
  <si>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</si>
  <si>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</si>
  <si>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</si>
  <si>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</si>
  <si>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</si>
  <si>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</si>
  <si>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</si>
  <si>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</si>
  <si>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</si>
  <si>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</si>
  <si>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</si>
  <si>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</si>
  <si>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</si>
  <si>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</si>
  <si>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</si>
  <si>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</si>
  <si>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</si>
  <si>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</si>
  <si>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</si>
  <si>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</si>
  <si>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</si>
  <si>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</si>
  <si>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</si>
  <si>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</si>
  <si>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</si>
  <si>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</si>
  <si>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</si>
  <si>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</si>
  <si>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</si>
  <si>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</si>
  <si>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</si>
  <si>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</si>
  <si>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</si>
  <si>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</si>
  <si>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</si>
  <si>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</si>
  <si>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</si>
  <si>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</si>
  <si>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</si>
  <si>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</si>
  <si>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</si>
  <si>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</si>
  <si>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</si>
  <si>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</si>
  <si>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</si>
  <si>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</si>
  <si>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</si>
  <si>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</si>
  <si>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</si>
  <si>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</si>
  <si>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</si>
  <si>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</si>
  <si>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</si>
  <si>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</si>
  <si>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</si>
  <si>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</si>
  <si>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</si>
  <si>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</si>
  <si>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</si>
  <si>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</si>
  <si>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</si>
  <si>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</si>
  <si>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</si>
  <si>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</si>
  <si>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</si>
  <si>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</si>
  <si>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</si>
  <si>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</si>
  <si>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</si>
  <si>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</si>
  <si>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</si>
  <si>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</si>
  <si>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</si>
  <si>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</si>
  <si>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</si>
  <si>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</si>
  <si>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</si>
  <si>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</si>
  <si>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</si>
  <si>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</si>
  <si>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</si>
  <si>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</si>
  <si>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</si>
  <si>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</si>
  <si>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</si>
  <si>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</si>
  <si>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</si>
  <si>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</si>
  <si>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</si>
  <si>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</si>
  <si>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</si>
  <si>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</si>
  <si>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</si>
  <si>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</si>
  <si>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</si>
  <si>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</si>
  <si>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</si>
  <si>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</si>
  <si>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</si>
  <si>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</si>
  <si>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</si>
  <si>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</si>
  <si>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</si>
  <si>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</si>
  <si>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</si>
  <si>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</si>
  <si>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</si>
  <si>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</si>
  <si>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</si>
  <si>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</si>
  <si>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</si>
  <si>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</si>
  <si>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</si>
  <si>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</si>
  <si>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</si>
  <si>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</si>
  <si>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</si>
  <si>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</si>
  <si>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</si>
  <si>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</si>
  <si>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</si>
  <si>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</si>
  <si>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</si>
  <si>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</si>
  <si>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</si>
  <si>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</si>
  <si>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</si>
  <si>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</si>
  <si>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</si>
  <si>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</si>
  <si>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</si>
  <si>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</si>
  <si>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</si>
  <si>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</si>
  <si>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</si>
  <si>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</si>
  <si>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</si>
  <si>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</si>
  <si>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</si>
  <si>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</si>
  <si>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</si>
  <si>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</si>
  <si>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</si>
  <si>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</si>
  <si>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</si>
  <si>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</si>
  <si>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</si>
  <si>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</si>
  <si>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</si>
  <si>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</si>
  <si>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</si>
  <si>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</si>
  <si>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</si>
  <si>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</si>
  <si>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</si>
  <si>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</si>
  <si>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</si>
  <si>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</si>
  <si>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</si>
  <si>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</si>
  <si>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</si>
  <si>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</si>
  <si>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</si>
  <si>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</si>
  <si>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</si>
  <si>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</si>
  <si>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</si>
  <si>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</si>
  <si>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</si>
  <si>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</si>
  <si>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</si>
  <si>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</si>
  <si>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</si>
  <si>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</si>
  <si>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</si>
  <si>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</si>
  <si>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</si>
  <si>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</si>
  <si>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</si>
  <si>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</si>
  <si>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</si>
  <si>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</si>
  <si>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</si>
  <si>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</si>
  <si>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</si>
  <si>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</si>
  <si>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</si>
  <si>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</si>
  <si>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</si>
  <si>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</si>
  <si>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</si>
  <si>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</si>
  <si>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</si>
  <si>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</si>
  <si>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</si>
  <si>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</si>
  <si>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</si>
  <si>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</si>
  <si>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</si>
  <si>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</si>
  <si>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</si>
  <si>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</si>
  <si>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</si>
  <si>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</si>
  <si>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</si>
  <si>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</si>
  <si>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</si>
  <si>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</si>
  <si>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</si>
  <si>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</si>
  <si>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</si>
  <si>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</si>
  <si>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</si>
  <si>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</si>
  <si>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</si>
  <si>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</si>
  <si>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</si>
  <si>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</si>
  <si>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</si>
  <si>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</si>
  <si>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</si>
  <si>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</si>
  <si>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</si>
  <si>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</si>
  <si>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</si>
  <si>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</si>
  <si>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</si>
  <si>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</si>
  <si>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</si>
  <si>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</si>
  <si>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</si>
  <si>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</si>
  <si>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</si>
  <si>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</si>
  <si>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</si>
  <si>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</si>
  <si>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</si>
  <si>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</si>
  <si>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</si>
  <si>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</si>
  <si>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</si>
  <si>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</si>
  <si>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</si>
  <si>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</si>
  <si>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</si>
  <si>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</si>
  <si>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</si>
  <si>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</si>
  <si>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</si>
  <si>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</si>
  <si>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</si>
  <si>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</si>
  <si>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</si>
  <si>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</si>
  <si>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</si>
  <si>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</si>
  <si>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</si>
  <si>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</si>
  <si>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</si>
  <si>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</si>
  <si>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</si>
  <si>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</si>
  <si>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</si>
  <si>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</si>
  <si>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</si>
  <si>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</si>
  <si>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</si>
  <si>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</si>
  <si>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</si>
  <si>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</si>
  <si>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</si>
  <si>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</si>
  <si>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</si>
  <si>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</si>
  <si>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</si>
  <si>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</si>
  <si>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</si>
  <si>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</si>
  <si>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</si>
  <si>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</si>
  <si>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</si>
  <si>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</si>
  <si>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</si>
  <si>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</si>
  <si>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</si>
  <si>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</si>
  <si>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</si>
  <si>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</si>
  <si>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</si>
  <si>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</si>
  <si>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</si>
  <si>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</si>
  <si>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</si>
  <si>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</si>
  <si>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</si>
  <si>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</si>
  <si>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</si>
  <si>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</si>
  <si>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</si>
  <si>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</si>
  <si>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</si>
  <si>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</si>
  <si>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</si>
  <si>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</si>
  <si>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</si>
  <si>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</si>
  <si>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</si>
  <si>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</si>
  <si>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</si>
  <si>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</si>
  <si>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</si>
  <si>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</si>
  <si>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</si>
  <si>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</si>
  <si>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</si>
  <si>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</si>
  <si>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</si>
  <si>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</si>
  <si>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</si>
  <si>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</si>
  <si>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</si>
  <si>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</si>
  <si>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</si>
  <si>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</si>
  <si>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</si>
  <si>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</si>
  <si>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</si>
  <si>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</si>
  <si>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</si>
  <si>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</si>
  <si>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</si>
  <si>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</si>
  <si>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</si>
  <si>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</si>
  <si>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</si>
  <si>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</si>
  <si>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</si>
  <si>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</si>
  <si>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</si>
  <si>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</si>
  <si>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</si>
  <si>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</si>
  <si>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</si>
  <si>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</si>
  <si>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</si>
  <si>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</si>
  <si>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</si>
  <si>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</si>
  <si>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</si>
  <si>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</si>
  <si>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</si>
  <si>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</si>
  <si>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</si>
  <si>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</si>
  <si>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</si>
  <si>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</si>
  <si>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</si>
  <si>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</si>
  <si>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</si>
  <si>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</si>
  <si>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</si>
  <si>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</si>
  <si>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</si>
  <si>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</si>
  <si>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</si>
  <si>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</si>
  <si>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</si>
  <si>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</si>
  <si>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</si>
  <si>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</si>
  <si>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</si>
  <si>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</si>
  <si>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</si>
  <si>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</si>
  <si>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</si>
  <si>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</si>
  <si>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</si>
  <si>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</si>
  <si>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</si>
  <si>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</si>
  <si>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</si>
  <si>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</si>
  <si>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</si>
  <si>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</si>
  <si>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</si>
  <si>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</si>
  <si>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</si>
  <si>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</si>
  <si>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</si>
  <si>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</si>
  <si>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</si>
  <si>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</si>
  <si>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</si>
  <si>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</si>
  <si>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</si>
  <si>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</si>
  <si>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</si>
  <si>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</si>
  <si>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</si>
  <si>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</si>
  <si>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</si>
  <si>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</si>
  <si>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</si>
  <si>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</si>
  <si>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</si>
  <si>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</si>
  <si>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</si>
  <si>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</si>
  <si>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</si>
  <si>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</si>
  <si>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</si>
  <si>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</si>
  <si>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</si>
  <si>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</si>
  <si>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</si>
  <si>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</si>
  <si>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</si>
  <si>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</si>
  <si>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</si>
  <si>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</si>
  <si>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</si>
  <si>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</si>
  <si>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</si>
  <si>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</si>
  <si>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</si>
  <si>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</si>
  <si>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</si>
  <si>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</si>
  <si>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</si>
  <si>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</si>
  <si>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</si>
  <si>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</si>
  <si>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</si>
  <si>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</si>
  <si>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</si>
  <si>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</si>
  <si>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</si>
  <si>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</si>
  <si>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</si>
  <si>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</si>
  <si>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</si>
  <si>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</si>
  <si>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</si>
  <si>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</si>
  <si>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</si>
  <si>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</si>
  <si>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</si>
  <si>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</si>
  <si>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</si>
  <si>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</si>
  <si>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</si>
  <si>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</si>
  <si>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</si>
  <si>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</si>
  <si>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</si>
  <si>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</si>
  <si>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</si>
  <si>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</si>
  <si>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</si>
  <si>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</si>
  <si>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</si>
  <si>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</si>
  <si>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</si>
  <si>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</si>
  <si>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</si>
  <si>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</si>
  <si>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</si>
  <si>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</si>
  <si>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</si>
  <si>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</si>
  <si>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</si>
  <si>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</si>
  <si>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</si>
  <si>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</si>
  <si>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</si>
  <si>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</si>
  <si>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</si>
  <si>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</si>
  <si>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</si>
  <si>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</si>
  <si>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</si>
  <si>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</si>
  <si>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</si>
  <si>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</si>
  <si>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</si>
  <si>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</si>
  <si>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</si>
  <si>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</si>
  <si>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</si>
  <si>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</si>
  <si>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</si>
  <si>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</si>
  <si>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</si>
  <si>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</si>
  <si>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</si>
  <si>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</si>
  <si>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</si>
  <si>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</si>
  <si>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</si>
  <si>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</si>
  <si>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</si>
  <si>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</si>
  <si>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</si>
  <si>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</si>
  <si>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</si>
  <si>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</si>
  <si>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</si>
  <si>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</si>
  <si>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</si>
  <si>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</si>
  <si>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</si>
  <si>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</si>
  <si>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</si>
  <si>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</si>
  <si>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</si>
  <si>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</si>
  <si>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</si>
  <si>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</si>
  <si>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</si>
  <si>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</si>
  <si>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</si>
  <si>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</si>
  <si>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</si>
  <si>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</si>
  <si>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</si>
  <si>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</si>
  <si>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</si>
  <si>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</si>
  <si>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</si>
  <si>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</si>
  <si>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</si>
  <si>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</si>
  <si>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</si>
  <si>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</si>
  <si>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</si>
  <si>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</si>
  <si>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</si>
  <si>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</si>
  <si>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</si>
  <si>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</si>
  <si>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</si>
  <si>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</si>
  <si>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</si>
  <si>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</si>
  <si>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</si>
  <si>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</si>
  <si>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</si>
  <si>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</si>
  <si>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</si>
  <si>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</si>
  <si>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</si>
  <si>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</si>
  <si>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</si>
  <si>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</si>
  <si>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</si>
  <si>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</si>
  <si>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</si>
  <si>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</si>
  <si>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</si>
  <si>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</si>
  <si>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</si>
  <si>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</si>
  <si>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</si>
  <si>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</si>
  <si>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</si>
  <si>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</si>
  <si>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</si>
  <si>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</si>
  <si>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</si>
  <si>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</si>
  <si>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</si>
  <si>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</si>
  <si>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</si>
  <si>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</si>
  <si>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</si>
  <si>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</si>
  <si>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</si>
  <si>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</si>
  <si>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</si>
  <si>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</si>
  <si>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</si>
  <si>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</si>
  <si>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</si>
  <si>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</si>
  <si>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</si>
  <si>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</si>
  <si>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</si>
  <si>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</si>
  <si>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</si>
  <si>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</si>
  <si>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</si>
  <si>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</si>
  <si>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</si>
  <si>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</si>
  <si>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</si>
  <si>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</si>
  <si>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</si>
  <si>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</si>
  <si>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</si>
  <si>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</si>
  <si>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</si>
  <si>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</si>
  <si>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</si>
  <si>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</si>
  <si>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</si>
  <si>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</si>
  <si>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</si>
  <si>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</si>
  <si>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</si>
  <si>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</si>
  <si>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</si>
  <si>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</si>
  <si>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</si>
  <si>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</si>
  <si>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</si>
  <si>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</si>
  <si>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</si>
  <si>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</si>
  <si>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</si>
  <si>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</si>
  <si>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</si>
  <si>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</si>
  <si>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</si>
  <si>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</si>
  <si>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</si>
  <si>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</si>
  <si>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</si>
  <si>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</si>
  <si>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</si>
  <si>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</si>
  <si>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</si>
  <si>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</si>
  <si>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</si>
  <si>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</si>
  <si>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</si>
  <si>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</si>
  <si>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</si>
  <si>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</si>
  <si>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</si>
  <si>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</si>
  <si>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</si>
  <si>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</si>
  <si>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</si>
  <si>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</si>
  <si>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</si>
  <si>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</si>
  <si>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</si>
  <si>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</si>
  <si>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</si>
  <si>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</si>
  <si>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</si>
  <si>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</si>
  <si>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</si>
  <si>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</si>
  <si>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</si>
  <si>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</si>
  <si>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</si>
  <si>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</si>
  <si>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</si>
  <si>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</si>
  <si>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</si>
  <si>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</si>
  <si>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</si>
  <si>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</si>
  <si>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</si>
  <si>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</si>
  <si>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</si>
  <si>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</si>
  <si>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</si>
  <si>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</si>
  <si>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</si>
  <si>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</si>
  <si>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</si>
  <si>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</si>
  <si>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</si>
  <si>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</si>
  <si>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</si>
  <si>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</si>
  <si>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</si>
  <si>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</si>
  <si>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</si>
  <si>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</si>
  <si>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</si>
  <si>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</si>
  <si>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</si>
  <si>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</si>
  <si>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</si>
  <si>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</si>
  <si>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</si>
  <si>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</si>
  <si>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</si>
  <si>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</si>
  <si>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</si>
  <si>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</si>
  <si>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</si>
  <si>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</si>
  <si>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</si>
  <si>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</si>
  <si>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</si>
  <si>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</si>
  <si>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</si>
  <si>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</si>
  <si>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</si>
  <si>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</si>
  <si>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</si>
  <si>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</si>
  <si>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</si>
  <si>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</si>
  <si>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</si>
  <si>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</si>
  <si>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</si>
  <si>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</si>
  <si>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</si>
  <si>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</si>
  <si>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</si>
  <si>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</si>
  <si>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</si>
  <si>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</si>
  <si>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</si>
  <si>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</si>
  <si>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</si>
  <si>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</si>
  <si>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</si>
  <si>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</si>
  <si>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</si>
  <si>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</si>
  <si>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</si>
  <si>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</si>
  <si>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</si>
  <si>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</si>
  <si>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</si>
  <si>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</si>
  <si>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</si>
  <si>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</si>
  <si>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</si>
  <si>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</si>
  <si>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</si>
  <si>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</si>
  <si>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</si>
  <si>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</si>
  <si>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</si>
  <si>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</si>
  <si>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</si>
  <si>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</si>
  <si>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</si>
  <si>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</si>
  <si>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</si>
  <si>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</si>
  <si>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</si>
  <si>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</si>
  <si>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</si>
  <si>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</si>
  <si>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</si>
  <si>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</si>
  <si>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</si>
  <si>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</si>
  <si>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</si>
  <si>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</si>
  <si>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</si>
  <si>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</si>
  <si>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</si>
  <si>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</si>
  <si>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</si>
  <si>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</si>
  <si>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</si>
  <si>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</si>
  <si>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</si>
  <si>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</si>
  <si>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</si>
  <si>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</si>
  <si>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</si>
  <si>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</si>
  <si>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</si>
  <si>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</si>
  <si>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</si>
  <si>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</si>
  <si>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</si>
  <si>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</si>
  <si>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</si>
  <si>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</si>
  <si>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</si>
  <si>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</si>
  <si>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</si>
  <si>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</si>
  <si>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</si>
  <si>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</si>
  <si>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</si>
  <si>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</si>
  <si>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</si>
  <si>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</si>
  <si>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</si>
  <si>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</si>
  <si>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</si>
  <si>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</si>
  <si>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</si>
  <si>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</si>
  <si>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</si>
  <si>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</si>
  <si>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</si>
  <si>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</si>
  <si>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</si>
  <si>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</si>
  <si>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</si>
  <si>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</si>
  <si>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</si>
  <si>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</si>
  <si>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</si>
  <si>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</si>
  <si>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</si>
  <si>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</si>
  <si>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</si>
  <si>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</si>
  <si>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</si>
  <si>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</si>
  <si>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</si>
  <si>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</si>
  <si>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</si>
  <si>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</si>
  <si>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</si>
  <si>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</si>
  <si>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</si>
  <si>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</si>
  <si>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</si>
  <si>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</si>
  <si>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</si>
  <si>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</si>
  <si>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</si>
  <si>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</si>
  <si>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</si>
  <si>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</si>
  <si>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</si>
  <si>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</si>
  <si>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</si>
  <si>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</si>
  <si>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</si>
  <si>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</si>
  <si>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</si>
  <si>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</si>
  <si>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</si>
  <si>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</si>
  <si>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</si>
  <si>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</si>
  <si>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</si>
  <si>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</si>
  <si>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</si>
  <si>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</si>
  <si>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</si>
  <si>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</si>
  <si>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</si>
  <si>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</si>
  <si>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</si>
  <si>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</si>
  <si>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</si>
  <si>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</si>
  <si>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</si>
  <si>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</si>
  <si>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</si>
  <si>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</si>
  <si>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</si>
  <si>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</si>
  <si>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</si>
  <si>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</si>
  <si>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</si>
  <si>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</si>
  <si>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</si>
  <si>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</si>
  <si>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</si>
  <si>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</si>
  <si>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</si>
  <si>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</si>
  <si>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</si>
  <si>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</si>
  <si>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</si>
  <si>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</si>
  <si>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</si>
  <si>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</si>
  <si>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</si>
  <si>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</si>
  <si>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</si>
  <si>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</si>
  <si>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</si>
  <si>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</si>
  <si>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</si>
  <si>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</si>
  <si>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</si>
  <si>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</si>
  <si>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</si>
  <si>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</si>
  <si>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</si>
  <si>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</si>
  <si>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</si>
  <si>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</si>
  <si>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</si>
  <si>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</si>
  <si>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</si>
  <si>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</si>
  <si>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</si>
  <si>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</si>
  <si>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</si>
  <si>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</si>
  <si>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</si>
  <si>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</si>
  <si>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</si>
  <si>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</si>
  <si>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</si>
  <si>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</si>
  <si>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</si>
  <si>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</si>
  <si>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</si>
  <si>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</si>
  <si>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</si>
  <si>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</si>
  <si>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</si>
  <si>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</si>
  <si>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</si>
  <si>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</si>
  <si>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</si>
  <si>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</si>
  <si>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</si>
  <si>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</si>
  <si>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</si>
  <si>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</si>
  <si>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</si>
  <si>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</si>
  <si>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</si>
  <si>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</si>
  <si>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</si>
  <si>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</si>
  <si>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</si>
  <si>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</si>
  <si>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</si>
  <si>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</si>
  <si>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</si>
  <si>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</si>
  <si>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</si>
  <si>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</si>
  <si>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</si>
  <si>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</si>
  <si>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</si>
  <si>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</si>
  <si>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</si>
  <si>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</si>
  <si>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</si>
  <si>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</si>
  <si>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</si>
  <si>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</si>
  <si>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</si>
  <si>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</si>
  <si>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</si>
  <si>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</si>
  <si>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</si>
  <si>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</si>
  <si>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</si>
  <si>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</si>
  <si>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</si>
  <si>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</si>
  <si>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</si>
  <si>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</si>
  <si>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</si>
  <si>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</si>
  <si>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</si>
  <si>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</si>
  <si>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</si>
  <si>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</si>
  <si>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</si>
  <si>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</si>
  <si>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</si>
  <si>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</si>
  <si>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</si>
  <si>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</si>
  <si>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</si>
  <si>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</si>
  <si>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</si>
  <si>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</si>
  <si>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</si>
  <si>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</si>
  <si>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</si>
  <si>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</si>
  <si>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</si>
  <si>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</si>
  <si>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</si>
  <si>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</si>
  <si>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</si>
  <si>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</si>
  <si>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</si>
  <si>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</si>
  <si>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</si>
  <si>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</si>
  <si>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</si>
  <si>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</si>
  <si>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</si>
  <si>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</si>
  <si>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</si>
  <si>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</si>
  <si>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</si>
  <si>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</si>
  <si>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</si>
  <si>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</si>
  <si>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</si>
  <si>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</si>
  <si>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</si>
  <si>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</si>
  <si>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</si>
  <si>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</si>
  <si>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</si>
  <si>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</si>
  <si>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</si>
  <si>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</si>
  <si>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</si>
  <si>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</si>
  <si>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</si>
  <si>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</si>
  <si>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</si>
  <si>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</si>
  <si>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</si>
  <si>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</si>
  <si>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</si>
  <si>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</si>
  <si>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</si>
  <si>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</si>
  <si>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</si>
  <si>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</si>
  <si>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</si>
  <si>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</si>
  <si>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</si>
  <si>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</si>
  <si>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</si>
  <si>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</si>
  <si>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</si>
  <si>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</si>
  <si>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</si>
  <si>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</si>
  <si>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</si>
  <si>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</si>
  <si>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</si>
  <si>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</si>
  <si>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</si>
  <si>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</si>
  <si>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</si>
  <si>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</si>
  <si>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</si>
  <si>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</si>
  <si>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</si>
  <si>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</si>
  <si>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</si>
  <si>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</si>
  <si>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</si>
  <si>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</si>
  <si>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</si>
  <si>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</si>
  <si>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</si>
  <si>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</si>
  <si>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</si>
  <si>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</si>
  <si>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</si>
  <si>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</si>
  <si>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</si>
  <si>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</si>
  <si>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</si>
  <si>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</si>
  <si>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</si>
  <si>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</si>
  <si>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</si>
  <si>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</si>
  <si>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</si>
  <si>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</si>
  <si>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</si>
  <si>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</si>
  <si>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</si>
  <si>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</si>
  <si>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</si>
  <si>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</si>
  <si>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</si>
  <si>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</si>
  <si>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</si>
  <si>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</si>
  <si>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</si>
  <si>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</si>
  <si>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</si>
  <si>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</si>
  <si>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</si>
  <si>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</si>
  <si>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</si>
  <si>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</si>
  <si>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</si>
  <si>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</si>
  <si>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</si>
  <si>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</si>
  <si>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</si>
  <si>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</si>
  <si>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</si>
  <si>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</si>
  <si>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</si>
  <si>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</si>
  <si>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</si>
  <si>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</si>
  <si>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</si>
  <si>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</si>
  <si>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</si>
  <si>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</si>
  <si>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</si>
  <si>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</si>
  <si>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</si>
  <si>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</si>
  <si>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</si>
  <si>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</si>
  <si>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</si>
  <si>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</si>
  <si>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</si>
  <si>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</si>
  <si>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</si>
  <si>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</si>
  <si>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</si>
  <si>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</si>
  <si>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</si>
  <si>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</si>
  <si>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</si>
  <si>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</si>
  <si>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</si>
  <si>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</si>
  <si>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</si>
  <si>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</si>
  <si>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</si>
  <si>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</si>
  <si>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</si>
  <si>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</si>
  <si>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</si>
  <si>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</si>
  <si>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</si>
  <si>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</si>
  <si>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</si>
  <si>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</si>
  <si>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</si>
  <si>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</si>
  <si>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</si>
  <si>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</si>
  <si>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</si>
  <si>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</si>
  <si>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</si>
  <si>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</si>
  <si>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</si>
  <si>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</si>
  <si>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</si>
  <si>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</si>
  <si>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</si>
  <si>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</si>
  <si>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</si>
  <si>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</si>
  <si>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</si>
  <si>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</si>
  <si>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</si>
  <si>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</si>
  <si>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</si>
  <si>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</si>
  <si>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</si>
  <si>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</si>
  <si>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</si>
  <si>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</si>
  <si>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</si>
  <si>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</si>
  <si>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</si>
  <si>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</si>
  <si>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</si>
  <si>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</si>
  <si>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</si>
  <si>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</si>
  <si>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</si>
  <si>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</si>
  <si>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</si>
  <si>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</si>
  <si>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</si>
  <si>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</si>
  <si>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</si>
  <si>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</si>
  <si>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</si>
  <si>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</si>
  <si>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</si>
  <si>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</si>
  <si>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</si>
  <si>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</si>
  <si>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</si>
  <si>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</si>
  <si>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</si>
  <si>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</si>
  <si>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</si>
  <si>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</si>
  <si>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</si>
  <si>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</si>
  <si>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</si>
  <si>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</si>
  <si>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</si>
  <si>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</si>
  <si>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</si>
  <si>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</si>
  <si>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</si>
  <si>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</si>
  <si>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</si>
  <si>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</si>
  <si>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</si>
  <si>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</si>
  <si>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</si>
  <si>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</si>
  <si>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</si>
  <si>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</si>
  <si>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</si>
  <si>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</si>
  <si>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</si>
  <si>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</si>
  <si>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</si>
  <si>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</si>
  <si>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</si>
  <si>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</si>
  <si>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</si>
  <si>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</si>
  <si>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</si>
  <si>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</si>
  <si>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</si>
  <si>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</si>
  <si>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</si>
  <si>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</si>
  <si>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</si>
  <si>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</si>
  <si>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</si>
  <si>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</si>
  <si>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</si>
  <si>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</si>
  <si>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</si>
  <si>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</si>
  <si>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</si>
  <si>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</si>
  <si>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</si>
  <si>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</si>
  <si>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</si>
  <si>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</si>
  <si>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</si>
  <si>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</si>
  <si>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</si>
  <si>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</si>
  <si>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</si>
  <si>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</si>
  <si>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</si>
  <si>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</si>
  <si>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</si>
  <si>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</si>
  <si>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</si>
  <si>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</si>
  <si>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</si>
  <si>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</si>
  <si>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</si>
  <si>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</si>
  <si>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</si>
  <si>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</si>
  <si>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</si>
  <si>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</si>
  <si>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</si>
  <si>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</si>
  <si>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</si>
  <si>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</si>
  <si>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</si>
  <si>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</si>
  <si>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</si>
  <si>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</si>
  <si>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</si>
  <si>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</si>
  <si>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</si>
  <si>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</si>
  <si>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</si>
  <si>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</si>
  <si>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</si>
  <si>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</si>
  <si>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</si>
  <si>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</si>
  <si>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</si>
  <si>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</si>
  <si>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</si>
  <si>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</si>
  <si>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</si>
  <si>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</si>
  <si>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</si>
  <si>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</si>
  <si>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</si>
  <si>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</si>
  <si>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</si>
  <si>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</si>
  <si>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</si>
  <si>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</si>
  <si>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</si>
  <si>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</si>
  <si>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</si>
  <si>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</si>
  <si>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</si>
  <si>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</si>
  <si>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</si>
  <si>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</si>
  <si>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</si>
  <si>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</si>
  <si>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</si>
  <si>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</si>
  <si>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</si>
  <si>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</si>
  <si>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</si>
  <si>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</si>
  <si>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</si>
  <si>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</si>
  <si>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</si>
  <si>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</si>
  <si>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</si>
  <si>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</si>
  <si>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</si>
  <si>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</si>
  <si>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</si>
  <si>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</si>
  <si>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</si>
  <si>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</si>
  <si>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</si>
  <si>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</si>
  <si>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</si>
  <si>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</si>
  <si>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</si>
  <si>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</si>
  <si>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</si>
  <si>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</si>
  <si>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</si>
  <si>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</si>
  <si>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</si>
  <si>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</si>
  <si>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</si>
  <si>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</si>
  <si>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</si>
  <si>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</si>
  <si>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</si>
  <si>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</si>
  <si>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</si>
  <si>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</si>
  <si>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</si>
  <si>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</si>
  <si>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</si>
  <si>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</si>
  <si>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</si>
  <si>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</si>
  <si>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</si>
  <si>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</si>
  <si>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</si>
  <si>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</si>
  <si>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</si>
  <si>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</si>
  <si>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</si>
  <si>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</si>
  <si>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</si>
  <si>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</si>
  <si>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</si>
  <si>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</si>
  <si>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</si>
  <si>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</si>
  <si>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</si>
  <si>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</si>
  <si>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</si>
  <si>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</si>
  <si>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</si>
  <si>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</si>
  <si>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</si>
  <si>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</si>
  <si>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</si>
  <si>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</si>
  <si>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</si>
  <si>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</si>
  <si>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</si>
  <si>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</si>
  <si>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</si>
  <si>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</si>
  <si>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</si>
  <si>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</si>
  <si>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</si>
  <si>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</si>
  <si>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</si>
  <si>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</si>
  <si>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</si>
  <si>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</si>
  <si>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</si>
  <si>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</si>
  <si>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</si>
  <si>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</si>
  <si>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</si>
  <si>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</si>
  <si>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</si>
  <si>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</si>
  <si>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</si>
  <si>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</si>
  <si>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</si>
  <si>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</si>
  <si>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</si>
  <si>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</si>
  <si>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</si>
  <si>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</si>
  <si>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</si>
  <si>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</si>
  <si>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</si>
  <si>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</si>
  <si>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</si>
  <si>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</si>
  <si>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</si>
  <si>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</si>
  <si>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</si>
  <si>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</si>
  <si>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</si>
  <si>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</si>
  <si>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</si>
  <si>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</si>
  <si>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</si>
  <si>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</si>
  <si>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</si>
  <si>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</si>
  <si>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</si>
  <si>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</si>
  <si>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</si>
  <si>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</si>
  <si>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</si>
  <si>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</si>
  <si>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</si>
  <si>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</si>
  <si>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</si>
  <si>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</si>
  <si>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</si>
  <si>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</si>
  <si>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</si>
  <si>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</si>
  <si>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</si>
  <si>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</si>
  <si>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</si>
  <si>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</si>
  <si>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</si>
  <si>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</si>
  <si>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</si>
  <si>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</si>
  <si>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</si>
  <si>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</si>
  <si>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</si>
  <si>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</si>
  <si>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</si>
  <si>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</si>
  <si>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</si>
  <si>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</si>
  <si>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</si>
  <si>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</si>
  <si>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</si>
  <si>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</si>
  <si>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</si>
  <si>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</si>
  <si>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</si>
  <si>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</si>
  <si>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</si>
  <si>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</si>
  <si>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</si>
  <si>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</si>
  <si>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</si>
  <si>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</si>
  <si>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</si>
  <si>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</si>
  <si>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</si>
  <si>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</si>
  <si>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</si>
  <si>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</si>
  <si>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</si>
  <si>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</si>
  <si>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</si>
  <si>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</si>
  <si>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</si>
  <si>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</si>
  <si>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</si>
  <si>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</si>
  <si>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</si>
  <si>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</si>
  <si>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</si>
  <si>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</si>
  <si>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</si>
  <si>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</si>
  <si>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</si>
  <si>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</si>
  <si>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</si>
  <si>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</si>
  <si>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</si>
  <si>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</si>
  <si>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</si>
  <si>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</si>
  <si>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</si>
  <si>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</si>
  <si>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</si>
  <si>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</si>
  <si>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</si>
  <si>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</si>
  <si>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</si>
  <si>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</si>
  <si>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</si>
  <si>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</si>
  <si>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</si>
  <si>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</si>
  <si>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</si>
  <si>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</si>
  <si>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</si>
  <si>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</si>
  <si>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</si>
  <si>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</si>
  <si>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</si>
  <si>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</si>
  <si>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</si>
  <si>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</si>
  <si>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</si>
  <si>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</si>
  <si>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</si>
  <si>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</si>
  <si>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</si>
  <si>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</si>
  <si>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</si>
  <si>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</si>
  <si>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</si>
  <si>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</si>
  <si>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</si>
  <si>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</si>
  <si>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</si>
  <si>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</si>
  <si>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</si>
  <si>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</si>
  <si>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</si>
  <si>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</si>
  <si>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</si>
  <si>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</si>
  <si>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</si>
  <si>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</si>
  <si>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</si>
  <si>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</si>
  <si>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</si>
  <si>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</si>
  <si>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</si>
  <si>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</si>
  <si>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</si>
  <si>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</si>
  <si>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</si>
  <si>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</si>
  <si>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</si>
  <si>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</si>
  <si>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</si>
  <si>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</si>
  <si>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</si>
  <si>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</si>
  <si>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</si>
  <si>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</si>
  <si>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</si>
  <si>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</si>
  <si>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</si>
  <si>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</si>
  <si>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</si>
  <si>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</si>
  <si>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</si>
  <si>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</si>
  <si>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</si>
  <si>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</si>
  <si>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</si>
  <si>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</si>
  <si>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</si>
  <si>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</si>
  <si>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</si>
  <si>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</si>
  <si>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</si>
  <si>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</si>
  <si>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</si>
  <si>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</si>
  <si>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</si>
  <si>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</si>
  <si>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</si>
  <si>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</si>
  <si>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</si>
  <si>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</si>
  <si>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</si>
  <si>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</si>
  <si>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</si>
  <si>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</si>
  <si>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</si>
  <si>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</si>
  <si>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</si>
  <si>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</si>
  <si>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</si>
  <si>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</si>
  <si>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</si>
  <si>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</si>
  <si>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</si>
  <si>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</si>
  <si>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</si>
  <si>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</si>
  <si>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</si>
  <si>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</si>
  <si>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</si>
  <si>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</si>
  <si>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</si>
  <si>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</si>
  <si>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</si>
  <si>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</si>
  <si>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</si>
  <si>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</si>
  <si>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</si>
  <si>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</si>
  <si>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</si>
  <si>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</si>
  <si>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</si>
  <si>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</si>
  <si>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</si>
  <si>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</si>
  <si>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</si>
  <si>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</si>
  <si>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</si>
  <si>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</si>
  <si>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</si>
  <si>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</si>
  <si>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</si>
  <si>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</si>
  <si>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</si>
  <si>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</si>
  <si>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</si>
  <si>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</si>
  <si>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</si>
  <si>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</si>
  <si>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</si>
  <si>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</si>
  <si>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</si>
  <si>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</si>
  <si>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</si>
  <si>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</si>
  <si>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</si>
  <si>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</si>
  <si>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</si>
  <si>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</si>
  <si>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</si>
  <si>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</si>
  <si>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</si>
  <si>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</si>
  <si>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</si>
  <si>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</si>
  <si>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</si>
  <si>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</si>
  <si>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</si>
  <si>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</si>
  <si>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</si>
  <si>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</si>
  <si>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</si>
  <si>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</si>
  <si>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</si>
  <si>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</si>
  <si>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</si>
  <si>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</si>
  <si>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</si>
  <si>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</si>
  <si>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</si>
  <si>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</si>
  <si>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</si>
  <si>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</si>
  <si>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</si>
  <si>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</si>
  <si>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</si>
  <si>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</si>
  <si>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</si>
  <si>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</si>
  <si>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</si>
  <si>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</si>
  <si>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</si>
  <si>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</si>
  <si>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</si>
  <si>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</si>
  <si>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</si>
  <si>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</si>
  <si>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</si>
  <si>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</si>
  <si>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</si>
  <si>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</si>
  <si>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</si>
  <si>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</si>
  <si>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</si>
  <si>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</si>
  <si>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</si>
  <si>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</si>
  <si>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</si>
  <si>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</si>
  <si>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</si>
  <si>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</si>
  <si>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</si>
  <si>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</si>
  <si>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</si>
  <si>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</si>
  <si>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</si>
  <si>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</si>
  <si>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</si>
  <si>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</si>
  <si>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</si>
  <si>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</si>
  <si>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</si>
  <si>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</si>
  <si>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</si>
  <si>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</si>
  <si>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</si>
  <si>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</si>
  <si>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</si>
  <si>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</si>
  <si>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</si>
  <si>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</si>
  <si>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</si>
  <si>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</si>
  <si>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</si>
  <si>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</si>
  <si>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</si>
  <si>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</si>
  <si>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</si>
  <si>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</si>
  <si>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</si>
  <si>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</si>
  <si>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</si>
  <si>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</si>
  <si>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</si>
  <si>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</si>
  <si>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</si>
  <si>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</si>
  <si>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</si>
  <si>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</si>
  <si>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</si>
  <si>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</si>
  <si>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</si>
  <si>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</si>
  <si>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</si>
  <si>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</si>
  <si>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</si>
  <si>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</si>
  <si>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</si>
  <si>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</si>
  <si>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</si>
  <si>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</si>
  <si>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</si>
  <si>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</si>
  <si>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</si>
  <si>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</si>
  <si>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</si>
  <si>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</si>
  <si>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</si>
  <si>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</si>
  <si>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</si>
  <si>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</si>
  <si>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</si>
  <si>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</si>
  <si>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</si>
  <si>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</si>
  <si>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</si>
  <si>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</si>
  <si>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</si>
  <si>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</si>
  <si>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</si>
  <si>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</si>
  <si>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</si>
  <si>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</si>
  <si>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</si>
  <si>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</si>
  <si>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</si>
  <si>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</si>
  <si>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</si>
  <si>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</si>
  <si>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</si>
  <si>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</si>
  <si>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</si>
  <si>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</si>
  <si>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</si>
  <si>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</si>
  <si>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</si>
  <si>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</si>
  <si>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</si>
  <si>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</si>
  <si>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</si>
  <si>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</si>
  <si>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</si>
  <si>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</si>
  <si>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</si>
  <si>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</si>
  <si>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</si>
  <si>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</si>
  <si>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</si>
  <si>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</si>
  <si>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</si>
  <si>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</si>
  <si>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</si>
  <si>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</si>
  <si>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</si>
  <si>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</si>
  <si>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</si>
  <si>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</si>
  <si>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</si>
  <si>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</si>
  <si>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</si>
  <si>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</si>
  <si>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</si>
  <si>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</si>
  <si>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</si>
  <si>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</si>
  <si>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</si>
  <si>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</si>
  <si>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</si>
  <si>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</si>
  <si>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</si>
  <si>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</si>
  <si>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</si>
  <si>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</si>
  <si>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</si>
  <si>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</si>
  <si>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</si>
  <si>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</si>
  <si>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</si>
  <si>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</si>
  <si>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</si>
  <si>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</si>
  <si>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</si>
  <si>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</si>
  <si>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</si>
  <si>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</si>
  <si>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</si>
  <si>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</si>
  <si>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</si>
  <si>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</si>
  <si>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</si>
  <si>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</si>
  <si>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</si>
  <si>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</si>
  <si>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</si>
  <si>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</si>
  <si>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</si>
  <si>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</si>
  <si>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</si>
  <si>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</si>
  <si>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</si>
  <si>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</si>
  <si>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</si>
  <si>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</si>
  <si>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</si>
  <si>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</si>
  <si>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</si>
  <si>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</si>
  <si>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</si>
  <si>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</si>
  <si>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</si>
  <si>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</si>
  <si>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</si>
  <si>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</si>
  <si>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</si>
  <si>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</si>
  <si>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</si>
  <si>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</si>
  <si>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</si>
  <si>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</si>
  <si>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</si>
  <si>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</si>
  <si>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</si>
  <si>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</si>
  <si>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</si>
  <si>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</si>
  <si>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</si>
  <si>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</si>
  <si>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</si>
  <si>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</si>
  <si>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</si>
  <si>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</si>
  <si>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</si>
  <si>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</si>
  <si>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</si>
  <si>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</si>
  <si>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</si>
  <si>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</si>
  <si>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</si>
  <si>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</si>
  <si>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</si>
  <si>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</si>
  <si>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</si>
  <si>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</si>
  <si>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</si>
  <si>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</si>
  <si>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</si>
  <si>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</si>
  <si>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</si>
  <si>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</si>
  <si>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</si>
  <si>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</si>
  <si>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</si>
  <si>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</si>
  <si>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</si>
  <si>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</si>
  <si>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</si>
  <si>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</si>
  <si>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</si>
  <si>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</si>
  <si>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</si>
  <si>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</si>
  <si>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</si>
  <si>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</si>
  <si>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</si>
  <si>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</si>
  <si>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</si>
  <si>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</si>
  <si>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</si>
  <si>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</si>
  <si>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</si>
  <si>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</si>
  <si>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</si>
  <si>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</si>
  <si>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</si>
  <si>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</si>
  <si>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</si>
  <si>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</si>
  <si>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</si>
  <si>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</si>
  <si>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</si>
  <si>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</si>
  <si>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</si>
  <si>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</si>
  <si>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</si>
  <si>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</si>
  <si>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</si>
  <si>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</si>
  <si>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</si>
  <si>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</si>
  <si>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</si>
  <si>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</si>
  <si>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</si>
  <si>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</si>
  <si>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</si>
  <si>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</si>
  <si>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</si>
  <si>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</si>
  <si>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</si>
  <si>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</si>
  <si>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</si>
  <si>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</si>
  <si>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</si>
  <si>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</si>
  <si>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</si>
  <si>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</si>
  <si>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</si>
  <si>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</si>
  <si>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</si>
  <si>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</si>
  <si>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</si>
  <si>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</si>
  <si>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</si>
  <si>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</si>
  <si>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</si>
  <si>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</si>
  <si>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</si>
  <si>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</si>
  <si>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</si>
  <si>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</si>
  <si>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</si>
  <si>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</si>
  <si>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</si>
  <si>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</si>
  <si>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</si>
  <si>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</si>
  <si>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</si>
  <si>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</si>
  <si>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</si>
  <si>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</si>
  <si>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</si>
  <si>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</si>
  <si>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</si>
  <si>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</si>
  <si>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</si>
  <si>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</si>
  <si>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</si>
  <si>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</si>
  <si>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</si>
  <si>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</si>
  <si>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</si>
  <si>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</si>
  <si>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</si>
  <si>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</si>
  <si>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</si>
  <si>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</si>
  <si>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</si>
  <si>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</si>
  <si>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</si>
  <si>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</si>
  <si>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</si>
  <si>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</si>
  <si>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</si>
  <si>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</si>
  <si>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</si>
  <si>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</si>
  <si>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</si>
  <si>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</si>
  <si>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</si>
  <si>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</si>
  <si>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</si>
  <si>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</si>
  <si>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</si>
  <si>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</si>
  <si>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</si>
  <si>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</si>
  <si>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</si>
  <si>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</si>
  <si>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</si>
  <si>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</si>
  <si>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</si>
  <si>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</si>
  <si>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</si>
  <si>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</si>
  <si>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</si>
  <si>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</si>
  <si>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</si>
  <si>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</si>
  <si>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</si>
  <si>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</si>
  <si>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</si>
  <si>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</si>
  <si>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</si>
  <si>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</si>
  <si>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</si>
  <si>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</si>
  <si>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</si>
  <si>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</si>
  <si>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</si>
  <si>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</si>
  <si>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</si>
  <si>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</si>
  <si>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</si>
  <si>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</si>
  <si>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</si>
  <si>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</si>
  <si>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</si>
  <si>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</si>
  <si>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</si>
  <si>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</si>
  <si>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</si>
  <si>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</si>
  <si>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</si>
  <si>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</si>
  <si>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</si>
  <si>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</si>
  <si>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</si>
  <si>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</si>
  <si>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</si>
  <si>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</si>
  <si>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</si>
  <si>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</si>
  <si>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</si>
  <si>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</si>
  <si>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</si>
  <si>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</si>
  <si>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</si>
  <si>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</si>
  <si>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</si>
  <si>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</si>
  <si>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</si>
  <si>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</si>
  <si>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</si>
  <si>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</si>
  <si>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</si>
  <si>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</si>
  <si>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</si>
  <si>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</si>
  <si>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</si>
  <si>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</si>
  <si>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</si>
  <si>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</si>
  <si>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</si>
  <si>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</si>
  <si>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</si>
  <si>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</si>
  <si>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</si>
  <si>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</si>
  <si>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</si>
  <si>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</si>
  <si>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</si>
  <si>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</si>
  <si>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</si>
  <si>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</si>
  <si>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</si>
  <si>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</si>
  <si>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</si>
  <si>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</si>
  <si>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</si>
  <si>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</si>
  <si>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</si>
  <si>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</si>
  <si>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</si>
  <si>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</si>
  <si>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</si>
  <si>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</si>
  <si>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</si>
  <si>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</si>
  <si>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</si>
  <si>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</si>
  <si>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</si>
  <si>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</si>
  <si>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</si>
  <si>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</si>
  <si>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</si>
  <si>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</si>
  <si>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</si>
  <si>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</si>
  <si>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</si>
  <si>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</si>
  <si>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</si>
  <si>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</si>
  <si>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</si>
  <si>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</si>
  <si>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</si>
  <si>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</si>
  <si>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</si>
  <si>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</si>
  <si>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</si>
  <si>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</si>
  <si>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</si>
  <si>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</si>
  <si>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</si>
  <si>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</si>
  <si>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</si>
  <si>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</si>
  <si>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</si>
  <si>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</si>
  <si>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</si>
  <si>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</si>
  <si>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</si>
  <si>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</si>
  <si>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</si>
  <si>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</si>
  <si>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</si>
  <si>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</si>
  <si>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</si>
  <si>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</si>
  <si>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</si>
  <si>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</si>
  <si>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</si>
  <si>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</si>
  <si>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</si>
  <si>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</si>
  <si>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</si>
  <si>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</si>
  <si>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</si>
  <si>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</si>
  <si>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</si>
  <si>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</si>
  <si>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</si>
  <si>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</si>
  <si>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</si>
  <si>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</si>
  <si>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</si>
  <si>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</si>
  <si>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</si>
  <si>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</si>
  <si>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</si>
  <si>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</si>
  <si>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</si>
  <si>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</si>
  <si>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</si>
  <si>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</si>
  <si>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</si>
  <si>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</si>
  <si>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</si>
  <si>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</si>
  <si>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</si>
  <si>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</si>
  <si>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</si>
  <si>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</si>
  <si>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</si>
  <si>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</si>
  <si>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</si>
  <si>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</si>
  <si>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</si>
  <si>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</si>
  <si>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</si>
  <si>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</si>
  <si>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</si>
  <si>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</si>
  <si>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</si>
  <si>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</si>
  <si>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</si>
  <si>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</si>
  <si>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</si>
  <si>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</si>
  <si>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</si>
  <si>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</si>
  <si>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</si>
  <si>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</si>
  <si>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</si>
  <si>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</si>
  <si>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</si>
  <si>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</si>
  <si>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</si>
  <si>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</si>
  <si>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</si>
  <si>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</si>
  <si>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</si>
  <si>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</si>
  <si>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</si>
  <si>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</si>
  <si>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</si>
  <si>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</si>
  <si>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</si>
  <si>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</si>
  <si>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</si>
  <si>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</si>
  <si>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</si>
  <si>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</si>
  <si>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</si>
  <si>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</si>
  <si>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</si>
  <si>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</si>
  <si>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</si>
  <si>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</si>
  <si>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</si>
  <si>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</si>
  <si>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</si>
  <si>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</si>
  <si>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</si>
  <si>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</si>
  <si>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</si>
  <si>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</si>
  <si>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</si>
  <si>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</si>
  <si>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</si>
  <si>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</si>
  <si>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</si>
  <si>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</si>
  <si>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</si>
  <si>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</si>
  <si>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</si>
  <si>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</si>
  <si>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</si>
  <si>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</si>
  <si>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</si>
  <si>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</si>
  <si>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</si>
  <si>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</si>
  <si>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</si>
  <si>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</si>
  <si>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</si>
  <si>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</si>
  <si>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</si>
  <si>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</si>
  <si>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</si>
  <si>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</si>
  <si>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</si>
  <si>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</si>
  <si>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</si>
  <si>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</si>
  <si>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</si>
  <si>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</si>
  <si>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</si>
  <si>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</si>
  <si>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</si>
  <si>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</si>
  <si>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</si>
  <si>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</si>
  <si>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</si>
  <si>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</si>
  <si>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</si>
  <si>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</si>
  <si>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</si>
  <si>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</si>
  <si>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</si>
  <si>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</si>
  <si>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</si>
  <si>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</si>
  <si>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</si>
  <si>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</si>
  <si>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</si>
  <si>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</si>
  <si>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</si>
  <si>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</si>
  <si>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</si>
  <si>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</si>
  <si>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</si>
  <si>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</si>
  <si>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</si>
  <si>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</si>
  <si>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</si>
  <si>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</si>
  <si>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</si>
  <si>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</si>
  <si>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</si>
  <si>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</si>
  <si>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</si>
  <si>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</si>
  <si>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</si>
  <si>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</si>
  <si>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</si>
  <si>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</si>
  <si>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</si>
  <si>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</si>
  <si>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</si>
  <si>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</si>
  <si>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</si>
  <si>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</si>
  <si>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</si>
  <si>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</si>
  <si>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</si>
  <si>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</si>
  <si>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</si>
  <si>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</si>
  <si>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</si>
  <si>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</si>
  <si>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</si>
  <si>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</si>
  <si>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</si>
  <si>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</si>
  <si>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</si>
  <si>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</si>
  <si>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</si>
  <si>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</si>
  <si>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</si>
  <si>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</si>
  <si>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</si>
  <si>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</si>
  <si>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</si>
  <si>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</si>
  <si>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</si>
  <si>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</si>
  <si>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</si>
  <si>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</si>
  <si>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</si>
  <si>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</si>
  <si>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</si>
  <si>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</si>
  <si>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</si>
  <si>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</si>
  <si>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</si>
  <si>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</si>
  <si>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</si>
  <si>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</si>
  <si>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</si>
  <si>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</si>
  <si>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</si>
  <si>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</si>
  <si>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</si>
  <si>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</si>
  <si>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</si>
  <si>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</si>
  <si>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</si>
  <si>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</si>
  <si>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</si>
  <si>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</si>
  <si>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</si>
  <si>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</si>
  <si>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</si>
  <si>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</si>
  <si>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</si>
  <si>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</si>
  <si>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</si>
  <si>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</si>
  <si>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</si>
  <si>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</si>
  <si>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</si>
  <si>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</si>
  <si>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</si>
  <si>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</si>
  <si>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</si>
  <si>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</si>
  <si>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</si>
  <si>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</si>
  <si>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</si>
  <si>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</si>
  <si>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</si>
  <si>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</si>
  <si>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</si>
  <si>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</si>
  <si>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</si>
  <si>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</si>
  <si>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</si>
  <si>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</si>
  <si>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</si>
  <si>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</si>
  <si>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</si>
  <si>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</si>
  <si>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</si>
  <si>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</si>
  <si>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</si>
  <si>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</si>
  <si>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</si>
  <si>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</si>
  <si>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</si>
  <si>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</si>
  <si>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</si>
  <si>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</si>
  <si>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</si>
  <si>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</si>
  <si>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</si>
  <si>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</si>
  <si>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</si>
  <si>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</si>
  <si>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</si>
  <si>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</si>
  <si>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</si>
  <si>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</si>
  <si>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</si>
  <si>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</si>
  <si>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</si>
  <si>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</si>
  <si>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</si>
  <si>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</si>
  <si>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</si>
  <si>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</si>
  <si>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</si>
  <si>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</si>
  <si>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</si>
  <si>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</si>
  <si>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</si>
  <si>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</si>
  <si>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</si>
  <si>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</si>
  <si>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</si>
  <si>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</si>
  <si>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</si>
  <si>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</si>
  <si>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</si>
  <si>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</si>
  <si>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</si>
  <si>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</si>
  <si>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</si>
  <si>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</si>
  <si>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</si>
  <si>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</si>
  <si>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</si>
  <si>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</si>
  <si>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</si>
  <si>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</si>
  <si>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</si>
  <si>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</si>
  <si>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</si>
  <si>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</si>
  <si>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</si>
  <si>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</si>
  <si>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</si>
  <si>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</si>
  <si>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</si>
  <si>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</si>
  <si>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</si>
  <si>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</si>
  <si>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</si>
  <si>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</si>
  <si>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</si>
  <si>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</si>
  <si>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</si>
  <si>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</si>
  <si>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</si>
  <si>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</si>
  <si>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</si>
  <si>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</si>
  <si>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</si>
  <si>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</si>
  <si>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</si>
  <si>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</si>
  <si>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</si>
  <si>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</si>
  <si>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</si>
  <si>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</si>
  <si>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</si>
  <si>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</si>
  <si>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</si>
  <si>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</si>
  <si>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</si>
  <si>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</si>
  <si>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</si>
  <si>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</si>
  <si>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</si>
  <si>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</si>
  <si>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</si>
  <si>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</si>
  <si>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</si>
  <si>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</si>
  <si>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</si>
  <si>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</si>
  <si>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</si>
  <si>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</si>
  <si>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</si>
  <si>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</si>
  <si>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</si>
  <si>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</si>
  <si>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</si>
  <si>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</si>
  <si>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</si>
  <si>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</si>
  <si>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</si>
  <si>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</si>
  <si>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</si>
  <si>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</si>
  <si>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</si>
  <si>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</si>
  <si>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</si>
  <si>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</si>
  <si>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</si>
  <si>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</si>
  <si>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</si>
  <si>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</si>
  <si>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</si>
  <si>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</si>
  <si>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</si>
  <si>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</si>
  <si>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</si>
  <si>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</si>
  <si>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</si>
  <si>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</si>
  <si>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</si>
  <si>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</si>
  <si>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</si>
  <si>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</si>
  <si>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</si>
  <si>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</si>
  <si>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</si>
  <si>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</si>
  <si>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</si>
  <si>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</si>
  <si>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</si>
  <si>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</si>
  <si>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</si>
  <si>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</si>
  <si>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</si>
  <si>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</si>
  <si>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</si>
  <si>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</si>
  <si>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</si>
  <si>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</si>
  <si>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</si>
  <si>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</si>
  <si>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</si>
  <si>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</si>
  <si>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</si>
  <si>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</si>
  <si>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</si>
  <si>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</si>
  <si>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</si>
  <si>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</si>
  <si>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</si>
  <si>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</si>
  <si>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</si>
  <si>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</si>
  <si>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</si>
  <si>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</si>
  <si>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</si>
  <si>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</si>
  <si>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</si>
  <si>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</si>
  <si>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</si>
  <si>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</si>
  <si>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</si>
  <si>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</si>
  <si>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</si>
  <si>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</si>
  <si>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</si>
  <si>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</si>
  <si>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</si>
  <si>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</si>
  <si>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</si>
  <si>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</si>
  <si>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</si>
  <si>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</si>
  <si>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</si>
  <si>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</si>
  <si>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</si>
  <si>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</si>
  <si>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</si>
  <si>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</si>
  <si>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</si>
  <si>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</si>
  <si>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</si>
  <si>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</si>
  <si>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</si>
  <si>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</si>
  <si>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</si>
  <si>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</si>
  <si>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</si>
  <si>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</si>
  <si>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</si>
  <si>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</si>
  <si>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</si>
  <si>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</si>
  <si>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</si>
  <si>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</si>
  <si>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</si>
  <si>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</si>
  <si>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</si>
  <si>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</si>
  <si>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</si>
  <si>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</si>
  <si>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</si>
  <si>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</si>
  <si>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</si>
  <si>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</si>
  <si>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</si>
  <si>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</si>
  <si>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</si>
  <si>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</si>
  <si>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</si>
  <si>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</si>
  <si>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</si>
  <si>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</si>
  <si>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</si>
  <si>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</si>
  <si>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</si>
  <si>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</si>
  <si>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</si>
  <si>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</si>
  <si>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</si>
  <si>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</si>
  <si>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</si>
  <si>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</si>
  <si>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</si>
  <si>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</si>
  <si>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</si>
  <si>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</si>
  <si>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</si>
  <si>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</si>
  <si>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</si>
  <si>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</si>
  <si>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</si>
  <si>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</si>
  <si>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</si>
  <si>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</si>
  <si>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</si>
  <si>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</si>
  <si>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</si>
  <si>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</si>
  <si>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</si>
  <si>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</si>
  <si>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</si>
  <si>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</si>
  <si>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</si>
  <si>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</si>
  <si>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</si>
  <si>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</si>
  <si>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</si>
  <si>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</si>
  <si>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</si>
  <si>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</si>
  <si>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</si>
  <si>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</si>
  <si>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</si>
  <si>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</si>
  <si>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</si>
  <si>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</si>
  <si>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</si>
  <si>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</si>
  <si>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</si>
  <si>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</si>
  <si>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</si>
  <si>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</si>
  <si>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</si>
  <si>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</si>
  <si>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</si>
  <si>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</si>
  <si>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</si>
  <si>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</si>
  <si>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</si>
  <si>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</si>
  <si>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</si>
  <si>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</si>
  <si>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</si>
  <si>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</si>
  <si>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</si>
  <si>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</si>
  <si>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</si>
  <si>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</si>
  <si>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</si>
  <si>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</si>
  <si>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</si>
  <si>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</si>
  <si>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</si>
  <si>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</si>
  <si>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</si>
  <si>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</si>
  <si>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</si>
  <si>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</si>
  <si>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</si>
  <si>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</si>
  <si>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</si>
  <si>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</si>
  <si>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</si>
  <si>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</si>
  <si>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</si>
  <si>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</si>
  <si>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</si>
  <si>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</si>
  <si>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</si>
  <si>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</si>
  <si>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</si>
  <si>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</si>
  <si>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</si>
  <si>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</si>
  <si>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</si>
  <si>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</si>
  <si>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</si>
  <si>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</si>
  <si>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</si>
  <si>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</si>
  <si>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</si>
  <si>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</si>
  <si>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</si>
  <si>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</si>
  <si>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</si>
  <si>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</si>
  <si>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</si>
  <si>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</si>
  <si>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</si>
  <si>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</si>
  <si>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</si>
  <si>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</si>
  <si>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</si>
  <si>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</si>
  <si>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</si>
  <si>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</si>
  <si>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</si>
  <si>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</si>
  <si>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</si>
  <si>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</si>
  <si>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</si>
  <si>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</si>
  <si>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</si>
  <si>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</si>
  <si>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</si>
  <si>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</si>
  <si>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</si>
  <si>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</si>
  <si>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</si>
  <si>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</si>
  <si>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</si>
  <si>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</si>
  <si>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</si>
  <si>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</si>
  <si>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</si>
  <si>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</si>
  <si>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</si>
  <si>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</si>
  <si>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</si>
  <si>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</si>
  <si>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</si>
  <si>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</si>
  <si>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</si>
  <si>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</si>
  <si>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</si>
  <si>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</si>
  <si>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</si>
  <si>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</si>
  <si>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</si>
  <si>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</si>
  <si>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</si>
  <si>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</si>
  <si>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</si>
  <si>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</si>
  <si>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</si>
  <si>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</si>
  <si>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</si>
  <si>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</si>
  <si>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</si>
  <si>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</si>
  <si>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</si>
  <si>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</si>
  <si>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</si>
  <si>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</si>
  <si>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</si>
  <si>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</si>
  <si>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</si>
  <si>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</si>
  <si>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</si>
  <si>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</si>
  <si>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</si>
  <si>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</si>
  <si>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</si>
  <si>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</si>
  <si>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</si>
  <si>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</si>
  <si>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</si>
  <si>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</si>
  <si>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</si>
  <si>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</si>
  <si>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</si>
  <si>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</si>
  <si>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</si>
  <si>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</si>
  <si>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</si>
  <si>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</si>
  <si>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</si>
  <si>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</si>
  <si>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</si>
  <si>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</si>
  <si>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</si>
  <si>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</si>
  <si>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</si>
  <si>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</si>
  <si>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</si>
  <si>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</si>
  <si>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</si>
  <si>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</si>
  <si>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</si>
  <si>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</si>
  <si>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</si>
  <si>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</si>
  <si>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</si>
  <si>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</si>
  <si>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</si>
  <si>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</si>
  <si>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</si>
  <si>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</si>
  <si>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</si>
  <si>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</si>
  <si>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</si>
  <si>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</si>
  <si>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</si>
  <si>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</si>
  <si>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</si>
  <si>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</si>
  <si>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</si>
  <si>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</si>
  <si>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</si>
  <si>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</si>
  <si>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</si>
  <si>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</si>
  <si>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</si>
  <si>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</si>
  <si>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</si>
  <si>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</si>
  <si>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</si>
  <si>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</si>
  <si>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</si>
  <si>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</si>
  <si>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</si>
  <si>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</si>
  <si>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</si>
  <si>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</si>
  <si>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</si>
  <si>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</si>
  <si>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</si>
  <si>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</si>
  <si>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</si>
  <si>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</si>
  <si>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</si>
  <si>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</si>
  <si>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</si>
  <si>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</si>
  <si>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</si>
  <si>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</si>
  <si>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</si>
  <si>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</si>
  <si>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</si>
  <si>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</si>
  <si>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</si>
  <si>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</si>
  <si>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</si>
  <si>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</si>
  <si>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</si>
  <si>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</si>
  <si>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</si>
  <si>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</si>
  <si>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</si>
  <si>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</si>
  <si>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</si>
  <si>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</si>
  <si>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</si>
  <si>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</si>
  <si>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</si>
  <si>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</si>
  <si>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</si>
  <si>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</si>
  <si>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</si>
  <si>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</si>
  <si>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</si>
  <si>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</si>
  <si>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</si>
  <si>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</si>
  <si>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</si>
  <si>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</si>
  <si>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</si>
  <si>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</si>
  <si>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</si>
  <si>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</si>
  <si>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</si>
  <si>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</si>
  <si>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</si>
  <si>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</si>
  <si>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</si>
  <si>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</si>
  <si>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</si>
  <si>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</si>
  <si>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</si>
  <si>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</si>
  <si>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</si>
  <si>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</si>
  <si>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</si>
  <si>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</si>
  <si>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</si>
  <si>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</si>
  <si>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</si>
  <si>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</si>
  <si>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</si>
  <si>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</si>
  <si>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</si>
  <si>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</si>
  <si>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</si>
  <si>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</si>
  <si>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</si>
  <si>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</si>
  <si>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</si>
  <si>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</si>
  <si>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</si>
  <si>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</si>
  <si>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</si>
  <si>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</si>
  <si>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</si>
  <si>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</si>
  <si>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</si>
  <si>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</si>
  <si>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</si>
  <si>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</si>
  <si>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</si>
  <si>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</si>
  <si>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</si>
  <si>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</si>
  <si>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</si>
  <si>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</si>
  <si>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</si>
  <si>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</si>
  <si>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</si>
  <si>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</si>
  <si>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</si>
  <si>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</si>
  <si>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</si>
  <si>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</si>
  <si>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</si>
  <si>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</si>
  <si>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</si>
  <si>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</si>
  <si>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</si>
  <si>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</si>
  <si>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</si>
  <si>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</si>
  <si>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</si>
  <si>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</si>
  <si>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</si>
  <si>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</si>
  <si>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</si>
  <si>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</si>
  <si>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</si>
  <si>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</si>
  <si>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</si>
  <si>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</si>
  <si>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</si>
  <si>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</si>
  <si>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</si>
  <si>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</si>
  <si>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</si>
  <si>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</si>
  <si>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</si>
  <si>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</si>
  <si>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</si>
  <si>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</si>
  <si>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</si>
  <si>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</si>
  <si>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</si>
  <si>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</si>
  <si>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</si>
  <si>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</si>
  <si>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</si>
  <si>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</si>
  <si>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</si>
  <si>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</si>
  <si>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</si>
  <si>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</si>
  <si>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</si>
  <si>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</si>
  <si>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</si>
  <si>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</si>
  <si>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</si>
  <si>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</si>
  <si>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</si>
  <si>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</si>
  <si>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</si>
  <si>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</si>
  <si>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</si>
  <si>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</si>
  <si>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</si>
  <si>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</si>
  <si>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</si>
  <si>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</si>
  <si>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</si>
  <si>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</si>
  <si>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</si>
  <si>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</si>
  <si>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</si>
  <si>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</si>
  <si>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</si>
  <si>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</si>
  <si>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</si>
  <si>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</si>
  <si>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</si>
  <si>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</si>
  <si>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</si>
  <si>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</si>
  <si>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</si>
  <si>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</si>
  <si>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</si>
  <si>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</si>
  <si>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</si>
  <si>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</si>
  <si>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</si>
  <si>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</si>
  <si>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</si>
  <si>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</si>
  <si>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</si>
  <si>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</si>
  <si>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</si>
  <si>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</si>
  <si>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</si>
  <si>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</si>
  <si>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</si>
  <si>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</si>
  <si>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</si>
  <si>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</si>
  <si>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</si>
  <si>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</si>
  <si>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</si>
  <si>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</si>
  <si>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</si>
  <si>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</si>
  <si>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</si>
  <si>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</si>
  <si>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</si>
  <si>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</si>
  <si>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</si>
  <si>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</si>
  <si>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</si>
  <si>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</si>
  <si>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</si>
  <si>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</si>
  <si>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</si>
  <si>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</si>
  <si>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</si>
  <si>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</si>
  <si>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</si>
  <si>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</si>
  <si>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</si>
  <si>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</si>
  <si>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</si>
  <si>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</si>
  <si>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</si>
  <si>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</si>
  <si>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</si>
  <si>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</si>
  <si>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</si>
  <si>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</si>
  <si>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</si>
  <si>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</si>
  <si>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</si>
  <si>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</si>
  <si>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</si>
  <si>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</si>
  <si>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</si>
  <si>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</si>
  <si>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</si>
  <si>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</si>
  <si>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</si>
  <si>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</si>
  <si>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</si>
  <si>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</si>
  <si>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</si>
  <si>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</si>
  <si>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</si>
  <si>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</si>
  <si>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</si>
  <si>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</si>
  <si>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</si>
  <si>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</si>
  <si>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</si>
  <si>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</si>
  <si>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</si>
  <si>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</si>
  <si>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</si>
  <si>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</si>
  <si>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</si>
  <si>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</si>
  <si>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</si>
  <si>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</si>
  <si>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</si>
  <si>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</si>
  <si>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</si>
  <si>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</si>
  <si>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</si>
  <si>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</si>
  <si>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</si>
  <si>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</si>
  <si>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</si>
  <si>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</si>
  <si>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</si>
  <si>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</si>
  <si>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</si>
  <si>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</si>
  <si>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</si>
  <si>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</si>
  <si>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</si>
  <si>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</si>
  <si>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</si>
  <si>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</si>
  <si>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</si>
  <si>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</si>
  <si>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</si>
  <si>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</si>
  <si>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</si>
  <si>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</si>
  <si>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</si>
  <si>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</si>
  <si>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</si>
  <si>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</si>
  <si>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</si>
  <si>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</si>
  <si>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</si>
  <si>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</si>
  <si>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</si>
  <si>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</si>
  <si>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</si>
  <si>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</si>
  <si>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</si>
  <si>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</si>
  <si>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</si>
  <si>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</si>
  <si>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</si>
  <si>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</si>
  <si>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</si>
  <si>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</si>
  <si>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</si>
  <si>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</si>
  <si>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</si>
  <si>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</si>
  <si>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</si>
  <si>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</si>
  <si>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</si>
  <si>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</si>
  <si>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</si>
  <si>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</si>
  <si>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</si>
  <si>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</si>
  <si>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</si>
  <si>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</si>
  <si>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</si>
  <si>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</si>
  <si>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</si>
  <si>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</si>
  <si>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</si>
  <si>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</si>
  <si>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</si>
  <si>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</si>
  <si>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</si>
  <si>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</si>
  <si>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</si>
  <si>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</si>
  <si>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</si>
  <si>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</si>
  <si>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</si>
  <si>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</si>
  <si>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</si>
  <si>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</si>
  <si>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</si>
  <si>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</si>
  <si>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</si>
  <si>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</si>
  <si>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</si>
  <si>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</si>
  <si>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</si>
  <si>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</si>
  <si>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</si>
  <si>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</si>
  <si>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</si>
  <si>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</si>
  <si>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</si>
  <si>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</si>
  <si>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</si>
  <si>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</si>
  <si>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</si>
  <si>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</si>
  <si>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</si>
  <si>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</si>
  <si>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</si>
  <si>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</si>
  <si>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</si>
  <si>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</si>
  <si>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</si>
  <si>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</si>
  <si>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</si>
  <si>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</si>
  <si>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</si>
  <si>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</si>
  <si>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</si>
  <si>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</si>
  <si>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</si>
  <si>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</si>
  <si>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</si>
  <si>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</si>
  <si>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</si>
  <si>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</si>
  <si>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</si>
  <si>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</si>
  <si>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</si>
  <si>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</si>
  <si>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</si>
  <si>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</si>
  <si>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</si>
  <si>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</si>
  <si>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</si>
  <si>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</si>
  <si>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</si>
  <si>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</si>
  <si>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</si>
  <si>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</si>
  <si>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</si>
  <si>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</si>
  <si>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</si>
  <si>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</si>
  <si>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</si>
  <si>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</si>
  <si>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</si>
  <si>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</si>
  <si>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</si>
  <si>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</si>
  <si>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</si>
  <si>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</si>
  <si>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</si>
  <si>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</si>
  <si>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</si>
  <si>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</si>
  <si>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</si>
  <si>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</si>
  <si>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</si>
  <si>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</si>
  <si>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</si>
  <si>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</si>
  <si>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</si>
  <si>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</si>
  <si>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</si>
  <si>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</si>
  <si>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</si>
  <si>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</si>
  <si>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</si>
  <si>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</si>
  <si>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</si>
  <si>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</si>
  <si>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</si>
  <si>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</si>
  <si>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</si>
  <si>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</si>
  <si>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</si>
  <si>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</si>
  <si>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</si>
  <si>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</si>
  <si>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</si>
  <si>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</si>
  <si>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</si>
  <si>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</si>
  <si>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</si>
  <si>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</si>
  <si>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</si>
  <si>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</si>
  <si>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</si>
  <si>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</si>
  <si>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</si>
  <si>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</si>
  <si>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</si>
  <si>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</si>
  <si>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</si>
  <si>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</si>
  <si>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</si>
  <si>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</si>
  <si>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</si>
  <si>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</si>
  <si>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</si>
  <si>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</si>
  <si>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</si>
  <si>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</si>
  <si>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</si>
  <si>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</si>
  <si>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</si>
  <si>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</si>
  <si>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</si>
  <si>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</si>
  <si>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</si>
  <si>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</si>
  <si>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</si>
  <si>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</si>
  <si>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</si>
  <si>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</si>
  <si>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</si>
  <si>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</si>
  <si>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</si>
  <si>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</si>
  <si>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</si>
  <si>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</si>
  <si>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</si>
  <si>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</si>
  <si>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</si>
  <si>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</si>
  <si>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</si>
  <si>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</si>
  <si>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</si>
  <si>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</si>
  <si>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</si>
  <si>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</si>
  <si>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</si>
  <si>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</si>
  <si>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</si>
  <si>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</si>
  <si>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</si>
  <si>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</si>
  <si>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</si>
  <si>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</si>
  <si>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</si>
  <si>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</si>
  <si>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</si>
  <si>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</si>
  <si>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</si>
  <si>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</si>
  <si>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</si>
  <si>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</si>
  <si>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</si>
  <si>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</si>
  <si>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</si>
  <si>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</si>
  <si>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</si>
  <si>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</si>
  <si>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</si>
  <si>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</si>
  <si>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</si>
  <si>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</si>
  <si>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</si>
  <si>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</si>
  <si>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</si>
  <si>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</si>
  <si>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</si>
  <si>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</si>
  <si>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</si>
  <si>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</si>
  <si>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</si>
  <si>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</si>
  <si>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</si>
  <si>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</si>
  <si>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</si>
  <si>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</si>
  <si>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</si>
  <si>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</si>
  <si>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</si>
  <si>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</si>
  <si>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</si>
  <si>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</si>
  <si>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</si>
  <si>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</si>
  <si>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</si>
  <si>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</si>
  <si>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</si>
  <si>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</si>
  <si>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</si>
  <si>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</si>
  <si>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</si>
  <si>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</si>
  <si>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</si>
  <si>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</si>
  <si>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</si>
  <si>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</si>
  <si>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</si>
  <si>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</si>
  <si>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</si>
  <si>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</si>
  <si>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</si>
  <si>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</si>
  <si>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</si>
  <si>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</si>
  <si>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</si>
  <si>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</si>
  <si>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</si>
  <si>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</si>
  <si>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</si>
  <si>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</si>
  <si>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</si>
  <si>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</si>
  <si>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</si>
  <si>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</si>
  <si>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</si>
  <si>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</si>
  <si>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</si>
  <si>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</si>
  <si>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</si>
  <si>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</si>
  <si>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</si>
  <si>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</si>
  <si>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</si>
  <si>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</si>
  <si>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</si>
  <si>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</si>
  <si>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</si>
  <si>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</si>
  <si>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</si>
  <si>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</si>
  <si>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</si>
  <si>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</si>
  <si>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</si>
  <si>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</si>
  <si>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</si>
  <si>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</si>
  <si>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</si>
  <si>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</si>
  <si>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</si>
  <si>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</si>
  <si>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</si>
  <si>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</si>
  <si>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</si>
  <si>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</si>
  <si>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</si>
  <si>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</si>
  <si>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</si>
  <si>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</si>
  <si>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</si>
  <si>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</si>
  <si>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</si>
  <si>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</si>
  <si>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</si>
  <si>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</si>
  <si>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</si>
  <si>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</si>
  <si>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</si>
  <si>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</si>
  <si>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</si>
  <si>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</si>
  <si>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</si>
  <si>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</si>
  <si>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</si>
  <si>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</si>
  <si>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</si>
  <si>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</si>
  <si>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</si>
  <si>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</si>
  <si>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</si>
  <si>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</si>
  <si>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</si>
  <si>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</si>
  <si>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</si>
  <si>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</si>
  <si>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</si>
  <si>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</si>
  <si>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</si>
  <si>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</si>
  <si>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</si>
  <si>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</si>
  <si>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</si>
  <si>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</si>
  <si>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</si>
  <si>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</si>
  <si>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</si>
  <si>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</si>
  <si>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</si>
  <si>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</si>
  <si>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</si>
  <si>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</si>
  <si>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</si>
  <si>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</si>
  <si>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</si>
  <si>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</si>
  <si>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</si>
  <si>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</si>
  <si>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</si>
  <si>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</si>
  <si>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</si>
  <si>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</si>
  <si>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</si>
  <si>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</si>
  <si>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</si>
  <si>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</si>
  <si>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</si>
  <si>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</si>
  <si>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</si>
  <si>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</si>
  <si>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</si>
  <si>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</si>
  <si>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</si>
  <si>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</si>
  <si>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</si>
  <si>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</si>
  <si>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</si>
  <si>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</si>
  <si>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</si>
  <si>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</si>
  <si>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</si>
  <si>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</si>
  <si>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</si>
  <si>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</si>
  <si>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</si>
  <si>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</si>
  <si>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</si>
  <si>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</si>
  <si>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</si>
  <si>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</si>
  <si>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</si>
  <si>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</si>
  <si>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</si>
  <si>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</si>
  <si>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</si>
  <si>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</si>
  <si>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</si>
  <si>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</si>
  <si>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</si>
  <si>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</si>
  <si>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</si>
  <si>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</si>
  <si>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</si>
  <si>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</si>
  <si>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</si>
  <si>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</si>
  <si>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</si>
  <si>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</si>
  <si>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</si>
  <si>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</si>
  <si>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</si>
  <si>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</si>
  <si>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</si>
  <si>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</si>
  <si>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</si>
  <si>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</si>
  <si>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</si>
  <si>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</si>
  <si>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</si>
  <si>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</si>
  <si>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</si>
  <si>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</si>
  <si>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</si>
  <si>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</si>
  <si>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</si>
  <si>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</si>
  <si>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</si>
  <si>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</si>
  <si>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</si>
  <si>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</si>
  <si>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</si>
  <si>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</si>
  <si>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</si>
  <si>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</si>
  <si>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</si>
  <si>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</si>
  <si>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</si>
  <si>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</si>
  <si>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</si>
  <si>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</si>
  <si>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</si>
  <si>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</si>
  <si>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</si>
  <si>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</si>
  <si>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</si>
  <si>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</si>
  <si>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</si>
  <si>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</si>
  <si>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</si>
  <si>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</si>
  <si>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</si>
  <si>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</si>
  <si>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</si>
  <si>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</si>
  <si>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</si>
  <si>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</si>
  <si>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</si>
  <si>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</si>
  <si>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</si>
  <si>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</si>
  <si>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</si>
  <si>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</si>
  <si>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</si>
  <si>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</si>
  <si>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</si>
  <si>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</si>
  <si>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</si>
  <si>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</si>
  <si>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</si>
  <si>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</si>
  <si>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</si>
  <si>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</si>
  <si>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</si>
  <si>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</si>
  <si>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</si>
  <si>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</si>
  <si>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</si>
  <si>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</si>
  <si>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</si>
  <si>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</si>
  <si>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</si>
  <si>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</si>
  <si>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</si>
  <si>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</si>
  <si>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</si>
  <si>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</si>
  <si>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</si>
  <si>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</si>
  <si>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</si>
  <si>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</si>
  <si>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</si>
  <si>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</si>
  <si>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</si>
  <si>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</si>
  <si>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</si>
  <si>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</si>
  <si>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</si>
  <si>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</si>
  <si>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</si>
  <si>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</si>
  <si>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</si>
  <si>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</si>
  <si>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</si>
  <si>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</si>
  <si>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</si>
  <si>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</si>
  <si>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</si>
  <si>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</si>
  <si>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</si>
  <si>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</si>
  <si>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</si>
  <si>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</si>
  <si>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</si>
  <si>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</si>
  <si>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</si>
  <si>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</si>
  <si>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</si>
  <si>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</si>
  <si>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</si>
  <si>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</si>
  <si>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</si>
  <si>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</si>
  <si>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</si>
  <si>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</si>
  <si>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</si>
  <si>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</si>
  <si>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</si>
  <si>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</si>
  <si>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</si>
  <si>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</si>
  <si>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</si>
  <si>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</si>
  <si>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</si>
  <si>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</si>
  <si>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</si>
  <si>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</si>
  <si>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</si>
  <si>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</si>
  <si>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</si>
  <si>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</si>
  <si>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</si>
  <si>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</si>
  <si>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</si>
  <si>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</si>
  <si>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</si>
  <si>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</si>
  <si>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</si>
  <si>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</si>
  <si>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</si>
  <si>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</si>
  <si>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</si>
  <si>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</si>
  <si>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</si>
  <si>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</si>
  <si>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</si>
  <si>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</si>
  <si>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</si>
  <si>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</si>
  <si>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</si>
  <si>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</si>
  <si>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</si>
  <si>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</si>
  <si>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</si>
  <si>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</si>
  <si>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</si>
  <si>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</si>
  <si>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</si>
  <si>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</si>
  <si>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</si>
  <si>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</si>
  <si>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</si>
  <si>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</si>
  <si>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</si>
  <si>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</si>
  <si>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</si>
  <si>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</si>
  <si>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</si>
  <si>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</si>
  <si>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</si>
  <si>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</si>
  <si>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</si>
  <si>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</si>
  <si>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</si>
  <si>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</si>
  <si>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</si>
  <si>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</si>
  <si>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</si>
  <si>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</si>
  <si>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</si>
  <si>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</si>
  <si>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</si>
  <si>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</si>
  <si>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</si>
  <si>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</si>
  <si>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</si>
  <si>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</si>
  <si>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</si>
  <si>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</si>
  <si>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</si>
  <si>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</si>
  <si>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</si>
  <si>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</si>
  <si>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</si>
  <si>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</si>
  <si>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</si>
  <si>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</si>
  <si>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</si>
  <si>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</si>
  <si>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</si>
  <si>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</si>
  <si>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</si>
  <si>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</si>
  <si>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</si>
  <si>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</si>
  <si>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</si>
  <si>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</si>
  <si>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</si>
  <si>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</si>
  <si>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</si>
  <si>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</si>
  <si>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</si>
  <si>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</si>
  <si>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</si>
  <si>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</si>
  <si>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</si>
  <si>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</si>
  <si>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</si>
  <si>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</si>
  <si>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</si>
  <si>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</si>
  <si>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</si>
  <si>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</si>
  <si>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</si>
  <si>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</si>
  <si>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</si>
  <si>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</si>
  <si>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</si>
  <si>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</si>
  <si>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</si>
  <si>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</si>
  <si>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</si>
  <si>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</si>
  <si>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</si>
  <si>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</si>
  <si>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</si>
  <si>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</si>
  <si>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</si>
  <si>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</si>
  <si>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</si>
  <si>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</si>
  <si>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</si>
  <si>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</si>
  <si>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</si>
  <si>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</si>
  <si>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</si>
  <si>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</si>
  <si>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</si>
  <si>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</si>
  <si>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</si>
  <si>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</si>
  <si>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</si>
  <si>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</si>
  <si>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</si>
  <si>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</si>
  <si>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</si>
  <si>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</si>
  <si>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</si>
  <si>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</si>
  <si>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</si>
  <si>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</si>
  <si>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</si>
  <si>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</si>
  <si>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</si>
  <si>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</si>
  <si>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</si>
  <si>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</si>
  <si>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</si>
  <si>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</si>
  <si>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</si>
  <si>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</si>
  <si>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</si>
  <si>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</si>
  <si>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</si>
  <si>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</si>
  <si>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</si>
  <si>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</si>
  <si>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</si>
  <si>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</si>
  <si>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</si>
  <si>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</si>
  <si>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</si>
  <si>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</si>
  <si>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</si>
  <si>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</si>
  <si>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</si>
  <si>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</si>
  <si>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</si>
  <si>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</si>
  <si>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</si>
  <si>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</si>
  <si>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</si>
  <si>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</si>
  <si>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</si>
  <si>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</si>
  <si>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</si>
  <si>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</si>
  <si>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</si>
  <si>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</si>
  <si>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</si>
  <si>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</si>
  <si>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</si>
  <si>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</si>
  <si>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</si>
  <si>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</si>
  <si>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</si>
  <si>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</si>
  <si>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</si>
  <si>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</si>
  <si>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</si>
  <si>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</si>
  <si>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</si>
  <si>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</si>
  <si>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</si>
  <si>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</si>
  <si>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</si>
  <si>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</si>
  <si>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</si>
  <si>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</si>
  <si>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</si>
  <si>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</si>
  <si>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</si>
  <si>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</si>
  <si>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</si>
  <si>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</si>
  <si>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</si>
  <si>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</si>
  <si>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</si>
  <si>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</si>
  <si>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</si>
  <si>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</si>
  <si>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</si>
  <si>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</si>
  <si>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</si>
  <si>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</si>
  <si>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</si>
  <si>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</si>
  <si>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</si>
  <si>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</si>
  <si>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</si>
  <si>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</si>
  <si>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</si>
  <si>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</si>
  <si>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</si>
  <si>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</si>
  <si>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</si>
  <si>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</si>
  <si>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</si>
  <si>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</si>
  <si>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</si>
  <si>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</si>
  <si>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</si>
  <si>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</si>
  <si>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</si>
  <si>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</si>
  <si>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</si>
  <si>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</si>
  <si>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</si>
  <si>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</si>
  <si>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</si>
  <si>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</si>
  <si>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</si>
  <si>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</si>
  <si>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</si>
  <si>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</si>
  <si>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</si>
  <si>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</si>
  <si>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</si>
  <si>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</si>
  <si>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</si>
  <si>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</si>
  <si>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</si>
  <si>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</si>
  <si>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</si>
  <si>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</si>
  <si>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</si>
  <si>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</si>
  <si>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</si>
  <si>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</si>
  <si>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</si>
  <si>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</si>
  <si>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</si>
  <si>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</si>
  <si>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</si>
  <si>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</si>
  <si>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</si>
  <si>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</si>
  <si>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</si>
  <si>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</si>
  <si>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</si>
  <si>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</si>
  <si>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</si>
  <si>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</si>
  <si>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</si>
  <si>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</si>
  <si>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</si>
  <si>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</si>
  <si>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</si>
  <si>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</si>
  <si>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</si>
  <si>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</si>
  <si>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</si>
  <si>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</si>
  <si>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</si>
  <si>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</si>
  <si>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</si>
  <si>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</si>
  <si>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</si>
  <si>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</si>
  <si>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</si>
  <si>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</si>
  <si>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</si>
  <si>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</si>
  <si>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</si>
  <si>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</si>
  <si>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</si>
  <si>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</si>
  <si>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</si>
  <si>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</si>
  <si>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</si>
  <si>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</si>
  <si>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</si>
  <si>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</si>
  <si>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</si>
  <si>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</si>
  <si>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</si>
  <si>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</si>
  <si>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</si>
  <si>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</si>
  <si>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</si>
  <si>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</si>
  <si>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</si>
  <si>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</si>
  <si>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</si>
  <si>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</si>
  <si>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</si>
  <si>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</si>
  <si>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</si>
  <si>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</si>
  <si>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</si>
  <si>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</si>
  <si>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</si>
  <si>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</si>
  <si>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</si>
  <si>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</si>
  <si>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</si>
  <si>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</si>
  <si>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</si>
  <si>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</si>
  <si>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</si>
  <si>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</si>
  <si>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</si>
  <si>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</si>
  <si>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</si>
  <si>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</si>
  <si>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</si>
  <si>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</si>
  <si>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</si>
  <si>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</si>
  <si>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</si>
  <si>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</si>
  <si>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</si>
  <si>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</si>
  <si>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</si>
  <si>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</si>
  <si>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</si>
  <si>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</si>
  <si>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</si>
  <si>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</si>
  <si>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</si>
  <si>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</si>
  <si>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</si>
  <si>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</si>
  <si>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</si>
  <si>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</si>
  <si>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</si>
  <si>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</si>
  <si>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</si>
  <si>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</si>
  <si>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</si>
  <si>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</si>
  <si>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</si>
  <si>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</si>
  <si>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</si>
  <si>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</si>
  <si>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</si>
  <si>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</si>
  <si>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</si>
  <si>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</si>
  <si>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</si>
  <si>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</si>
  <si>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</si>
  <si>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</si>
  <si>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</si>
  <si>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</si>
  <si>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</si>
  <si>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</si>
  <si>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</si>
  <si>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</si>
  <si>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</si>
  <si>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</si>
  <si>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</si>
  <si>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</si>
  <si>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</si>
  <si>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</si>
  <si>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</si>
  <si>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</si>
  <si>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</si>
  <si>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</si>
  <si>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</si>
  <si>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</si>
  <si>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</si>
  <si>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</si>
  <si>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</si>
  <si>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</si>
  <si>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</si>
  <si>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</si>
  <si>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</si>
  <si>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</si>
  <si>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</si>
  <si>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</si>
  <si>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</si>
  <si>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</si>
  <si>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</si>
  <si>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</si>
  <si>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</si>
  <si>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</si>
  <si>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</si>
  <si>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</si>
  <si>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</si>
  <si>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</si>
  <si>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</si>
  <si>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</si>
  <si>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</si>
  <si>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</si>
  <si>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</si>
  <si>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</si>
  <si>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</si>
  <si>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</si>
  <si>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</si>
  <si>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</si>
  <si>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</si>
  <si>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</si>
  <si>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</si>
  <si>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</si>
  <si>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</si>
  <si>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</si>
  <si>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</si>
  <si>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</si>
  <si>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</si>
  <si>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</si>
  <si>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</si>
  <si>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</si>
  <si>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</si>
  <si>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</si>
  <si>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</si>
  <si>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</si>
  <si>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</si>
  <si>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</si>
  <si>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</si>
  <si>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</si>
  <si>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</si>
  <si>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</si>
  <si>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</si>
  <si>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</si>
  <si>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</si>
  <si>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</si>
  <si>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</si>
  <si>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</si>
  <si>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</si>
  <si>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</si>
  <si>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</si>
  <si>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</si>
  <si>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</si>
  <si>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</si>
  <si>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</si>
  <si>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</si>
  <si>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</si>
  <si>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</si>
  <si>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</si>
  <si>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</si>
  <si>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</si>
  <si>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</si>
  <si>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</si>
  <si>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</si>
  <si>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</si>
  <si>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</si>
  <si>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</si>
  <si>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</si>
  <si>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</si>
  <si>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</si>
  <si>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</si>
  <si>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</si>
  <si>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</si>
  <si>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</si>
  <si>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</si>
  <si>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</si>
  <si>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</si>
  <si>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</si>
  <si>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</si>
  <si>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</si>
  <si>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</si>
  <si>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</si>
  <si>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</si>
  <si>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</si>
  <si>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</si>
  <si>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</si>
  <si>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</si>
  <si>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</si>
  <si>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</si>
  <si>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</si>
  <si>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</si>
  <si>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</si>
  <si>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</si>
  <si>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</si>
  <si>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</si>
  <si>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</si>
  <si>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</si>
  <si>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</si>
  <si>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</si>
  <si>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</si>
  <si>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</si>
  <si>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</si>
  <si>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</si>
  <si>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</si>
  <si>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</si>
  <si>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</si>
  <si>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</si>
  <si>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</si>
  <si>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</si>
  <si>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</si>
  <si>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</si>
  <si>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</si>
  <si>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</si>
  <si>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</si>
  <si>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</si>
  <si>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</si>
  <si>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</si>
  <si>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</si>
  <si>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</si>
  <si>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</si>
  <si>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</si>
  <si>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</si>
  <si>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</si>
  <si>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</si>
  <si>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</si>
  <si>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</si>
  <si>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</si>
  <si>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</si>
  <si>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</si>
  <si>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</si>
  <si>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</si>
  <si>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</si>
  <si>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</si>
  <si>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</si>
  <si>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</si>
  <si>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</si>
  <si>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</si>
  <si>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</si>
  <si>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</si>
  <si>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</si>
  <si>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</si>
  <si>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</si>
  <si>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</si>
  <si>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</si>
  <si>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</si>
  <si>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</si>
  <si>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</si>
  <si>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</si>
  <si>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</si>
  <si>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</si>
  <si>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</si>
  <si>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</si>
  <si>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</si>
  <si>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</si>
  <si>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</si>
  <si>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</si>
  <si>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</si>
  <si>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</si>
  <si>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</si>
  <si>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</si>
  <si>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</si>
  <si>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</si>
  <si>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</si>
  <si>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</si>
  <si>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</si>
  <si>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</si>
  <si>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</si>
  <si>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</si>
  <si>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</si>
  <si>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</si>
  <si>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</si>
  <si>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</si>
  <si>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</si>
  <si>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</si>
  <si>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</si>
  <si>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</si>
  <si>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</si>
  <si>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</si>
  <si>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</si>
  <si>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</si>
  <si>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</si>
  <si>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</si>
  <si>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</si>
  <si>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</si>
  <si>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</si>
  <si>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</si>
  <si>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</si>
  <si>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</si>
  <si>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</si>
  <si>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</si>
  <si>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</si>
  <si>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</si>
  <si>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</si>
  <si>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</si>
  <si>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</si>
  <si>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</si>
  <si>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</si>
  <si>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</si>
  <si>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</si>
  <si>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</si>
  <si>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</si>
  <si>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</si>
  <si>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</si>
  <si>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</si>
  <si>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</si>
  <si>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</si>
  <si>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</si>
  <si>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</si>
  <si>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</si>
  <si>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</si>
  <si>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</si>
  <si>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</si>
  <si>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</si>
  <si>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</si>
  <si>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</si>
  <si>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</si>
  <si>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</si>
  <si>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</si>
  <si>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</si>
  <si>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</si>
  <si>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</si>
  <si>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</si>
  <si>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</si>
  <si>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</si>
  <si>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</si>
  <si>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</si>
  <si>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</si>
  <si>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</si>
  <si>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</si>
  <si>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</si>
  <si>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</si>
  <si>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</si>
  <si>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</si>
  <si>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</si>
  <si>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</si>
  <si>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</si>
  <si>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</si>
  <si>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</si>
  <si>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</si>
  <si>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</si>
  <si>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</si>
  <si>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</si>
  <si>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</si>
  <si>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</si>
  <si>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</si>
  <si>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</si>
  <si>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</si>
  <si>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</si>
  <si>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</si>
  <si>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</si>
  <si>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</si>
  <si>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</si>
  <si>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</si>
  <si>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</si>
  <si>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</si>
  <si>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</si>
  <si>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</si>
  <si>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</si>
  <si>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</si>
  <si>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</si>
  <si>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</si>
  <si>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</si>
  <si>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</si>
  <si>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</si>
  <si>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</si>
  <si>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</si>
  <si>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</si>
  <si>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</si>
  <si>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</si>
  <si>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</si>
  <si>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</si>
  <si>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</si>
  <si>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</si>
  <si>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</si>
  <si>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</si>
  <si>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</si>
  <si>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</si>
  <si>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</si>
  <si>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</si>
  <si>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</si>
  <si>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</si>
  <si>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</si>
  <si>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</si>
  <si>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</si>
  <si>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</si>
  <si>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</si>
  <si>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</si>
  <si>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</si>
  <si>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</si>
  <si>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</si>
  <si>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</si>
  <si>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</si>
  <si>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</si>
  <si>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</si>
  <si>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</si>
  <si>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</si>
  <si>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</si>
  <si>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</si>
  <si>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</si>
  <si>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</si>
  <si>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</si>
  <si>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</si>
  <si>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</si>
  <si>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</si>
  <si>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</si>
  <si>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</si>
  <si>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</si>
  <si>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</si>
  <si>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</si>
  <si>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</si>
  <si>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</si>
  <si>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</si>
  <si>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</si>
  <si>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</si>
  <si>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</si>
  <si>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</si>
  <si>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</si>
  <si>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</si>
  <si>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</si>
  <si>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</si>
  <si>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</si>
  <si>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</si>
  <si>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</si>
  <si>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</si>
  <si>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</si>
  <si>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</si>
  <si>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</si>
  <si>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</si>
  <si>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</si>
  <si>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</si>
  <si>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</si>
  <si>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</si>
  <si>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</si>
  <si>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</si>
  <si>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</si>
  <si>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</si>
  <si>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</si>
  <si>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</si>
  <si>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</si>
  <si>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</si>
  <si>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</si>
  <si>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</si>
  <si>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</si>
  <si>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</si>
  <si>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</si>
  <si>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</si>
  <si>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</si>
  <si>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</si>
  <si>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</si>
  <si>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</si>
  <si>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</si>
  <si>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</si>
  <si>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</si>
  <si>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</si>
  <si>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</si>
  <si>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</si>
  <si>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</si>
  <si>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</si>
  <si>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</si>
  <si>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</si>
  <si>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</si>
  <si>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</si>
  <si>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</si>
  <si>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</si>
  <si>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</si>
  <si>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</si>
  <si>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</si>
  <si>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</si>
  <si>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</si>
  <si>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</si>
  <si>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</si>
  <si>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</si>
  <si>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</si>
  <si>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</si>
  <si>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</si>
  <si>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</si>
  <si>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</si>
  <si>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</si>
  <si>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</si>
  <si>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</si>
  <si>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</si>
  <si>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</si>
  <si>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</si>
  <si>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</si>
  <si>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</si>
  <si>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</si>
  <si>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</si>
  <si>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</si>
  <si>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</si>
  <si>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</si>
  <si>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</si>
  <si>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</si>
  <si>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</si>
  <si>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</si>
  <si>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</si>
  <si>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</si>
  <si>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</si>
  <si>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</si>
  <si>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</si>
  <si>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</si>
  <si>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</si>
  <si>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</si>
  <si>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</si>
  <si>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</si>
  <si>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</si>
  <si>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</si>
  <si>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</si>
  <si>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</si>
  <si>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</si>
  <si>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</si>
  <si>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</si>
  <si>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</si>
  <si>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</si>
  <si>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</si>
  <si>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</si>
  <si>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</si>
  <si>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</si>
  <si>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</si>
  <si>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</si>
  <si>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</si>
  <si>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</si>
  <si>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</si>
  <si>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</si>
  <si>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</si>
  <si>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</si>
  <si>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</si>
  <si>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</si>
  <si>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</si>
  <si>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</si>
  <si>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</si>
  <si>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</si>
  <si>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</si>
  <si>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</si>
  <si>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</si>
  <si>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</si>
  <si>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</si>
  <si>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</si>
  <si>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</si>
  <si>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</si>
  <si>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</si>
  <si>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</si>
  <si>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</si>
  <si>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</si>
  <si>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</si>
  <si>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</si>
  <si>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</si>
  <si>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</si>
  <si>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</si>
  <si>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</si>
  <si>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</si>
  <si>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</si>
  <si>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</si>
  <si>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</si>
  <si>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</si>
  <si>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</si>
  <si>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</si>
  <si>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</si>
  <si>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</si>
  <si>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</si>
  <si>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</si>
  <si>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</si>
  <si>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</si>
  <si>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</si>
  <si>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</si>
  <si>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</si>
  <si>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</si>
  <si>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</si>
  <si>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</si>
  <si>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</si>
  <si>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</si>
  <si>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</si>
  <si>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</si>
  <si>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</si>
  <si>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</si>
  <si>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</si>
  <si>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</si>
  <si>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</si>
  <si>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</si>
  <si>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</si>
  <si>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</si>
  <si>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</si>
  <si>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</si>
  <si>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</si>
  <si>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</si>
  <si>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</si>
  <si>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</si>
  <si>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</si>
  <si>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</si>
  <si>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</si>
  <si>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</si>
  <si>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</si>
  <si>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</si>
  <si>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</si>
  <si>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</si>
  <si>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</si>
  <si>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</si>
  <si>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</si>
  <si>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</si>
  <si>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</si>
  <si>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</si>
  <si>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</si>
  <si>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</si>
  <si>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</si>
  <si>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</si>
  <si>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</si>
  <si>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</si>
  <si>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</si>
  <si>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</si>
  <si>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</si>
  <si>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</si>
  <si>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</si>
  <si>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</si>
  <si>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</si>
  <si>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</si>
  <si>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</si>
  <si>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</si>
  <si>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</si>
  <si>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</si>
  <si>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</si>
  <si>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</si>
  <si>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</si>
  <si>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</si>
  <si>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</si>
  <si>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</si>
  <si>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</si>
  <si>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</si>
  <si>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</si>
  <si>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</si>
  <si>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</si>
  <si>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</si>
  <si>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</si>
  <si>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</si>
  <si>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</si>
  <si>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</si>
  <si>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</si>
  <si>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</si>
  <si>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</si>
  <si>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</si>
  <si>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</si>
  <si>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</si>
  <si>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</si>
  <si>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</si>
  <si>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</si>
  <si>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</si>
  <si>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</si>
  <si>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</si>
  <si>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</si>
  <si>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</si>
  <si>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</si>
  <si>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</si>
  <si>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</si>
  <si>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</si>
  <si>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</si>
  <si>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</si>
  <si>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</si>
  <si>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</si>
  <si>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</si>
  <si>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</si>
  <si>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</si>
  <si>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</si>
  <si>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</si>
  <si>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</si>
  <si>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</si>
  <si>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</si>
  <si>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</si>
  <si>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</si>
  <si>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</si>
  <si>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</si>
  <si>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</si>
  <si>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</si>
  <si>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</si>
  <si>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</si>
  <si>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</si>
  <si>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</si>
  <si>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</si>
  <si>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</si>
  <si>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</si>
  <si>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</si>
  <si>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</si>
  <si>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</si>
  <si>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</si>
  <si>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</si>
  <si>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</si>
  <si>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</si>
  <si>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</si>
  <si>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</si>
  <si>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</si>
  <si>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</si>
  <si>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</si>
  <si>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</si>
  <si>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</si>
  <si>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</si>
  <si>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</si>
  <si>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</si>
  <si>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</si>
  <si>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</si>
  <si>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</si>
  <si>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</si>
  <si>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</si>
  <si>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</si>
  <si>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</si>
  <si>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</si>
  <si>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</si>
  <si>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</si>
  <si>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</si>
  <si>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</si>
  <si>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</si>
  <si>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</si>
  <si>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</si>
  <si>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</si>
  <si>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</si>
  <si>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</si>
  <si>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</si>
  <si>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</si>
  <si>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</si>
  <si>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</si>
  <si>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</si>
  <si>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</si>
  <si>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</si>
  <si>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</si>
  <si>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</si>
  <si>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</si>
  <si>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</si>
  <si>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</si>
  <si>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</si>
  <si>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</si>
  <si>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</si>
  <si>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</si>
  <si>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</si>
  <si>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</si>
  <si>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</si>
  <si>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</si>
  <si>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</si>
  <si>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</si>
  <si>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</si>
  <si>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</si>
  <si>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</si>
  <si>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</si>
  <si>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</si>
  <si>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</si>
  <si>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</si>
  <si>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</si>
  <si>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</si>
  <si>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</si>
  <si>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</si>
  <si>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</si>
  <si>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</si>
  <si>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</si>
  <si>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</si>
  <si>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</si>
  <si>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</si>
  <si>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</si>
  <si>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</si>
  <si>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</si>
  <si>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</si>
  <si>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</si>
  <si>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</si>
  <si>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</si>
  <si>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</si>
  <si>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</si>
  <si>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</si>
  <si>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</si>
  <si>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</si>
  <si>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</si>
  <si>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</si>
  <si>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</si>
  <si>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</si>
  <si>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</si>
  <si>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</si>
  <si>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</si>
  <si>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</si>
  <si>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</si>
  <si>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</si>
  <si>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</si>
  <si>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</si>
  <si>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</si>
  <si>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</si>
  <si>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</si>
  <si>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</si>
  <si>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</si>
  <si>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</si>
  <si>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</si>
  <si>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</si>
  <si>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</si>
  <si>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</si>
  <si>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</si>
  <si>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</si>
  <si>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</si>
  <si>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</si>
  <si>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</si>
  <si>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</si>
  <si>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</si>
  <si>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</si>
  <si>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</si>
  <si>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</si>
  <si>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</si>
  <si>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</si>
  <si>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</si>
  <si>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</si>
  <si>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</si>
  <si>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</si>
  <si>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</si>
  <si>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</si>
  <si>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</si>
  <si>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</si>
  <si>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</si>
  <si>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</si>
  <si>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</si>
  <si>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</si>
  <si>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</si>
  <si>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</si>
  <si>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</si>
  <si>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</si>
  <si>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</si>
  <si>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</si>
  <si>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</si>
  <si>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</si>
  <si>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</si>
  <si>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</si>
  <si>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</si>
  <si>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</si>
  <si>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</si>
  <si>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</si>
  <si>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</si>
  <si>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</si>
  <si>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</si>
  <si>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</si>
  <si>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</si>
  <si>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</si>
  <si>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</si>
  <si>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</si>
  <si>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</si>
  <si>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</si>
  <si>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</si>
  <si>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</si>
  <si>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</si>
  <si>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</si>
  <si>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</si>
  <si>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</si>
  <si>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</si>
  <si>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</si>
  <si>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</si>
  <si>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</si>
  <si>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</si>
  <si>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</si>
  <si>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</si>
  <si>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</si>
  <si>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</si>
  <si>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</si>
  <si>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</si>
  <si>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</si>
  <si>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</si>
  <si>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</si>
  <si>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</si>
  <si>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</si>
  <si>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</si>
  <si>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</si>
  <si>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</si>
  <si>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</si>
  <si>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</si>
  <si>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</si>
  <si>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</si>
  <si>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</si>
  <si>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</si>
  <si>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</si>
  <si>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</si>
  <si>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</si>
  <si>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</si>
  <si>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</si>
  <si>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</si>
  <si>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</si>
  <si>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</si>
  <si>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</si>
  <si>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</si>
  <si>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</si>
  <si>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</si>
  <si>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</si>
  <si>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</si>
  <si>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</si>
  <si>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</si>
  <si>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</si>
  <si>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</si>
  <si>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</si>
  <si>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</si>
  <si>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</si>
  <si>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</si>
  <si>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</si>
  <si>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</si>
  <si>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</si>
  <si>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</si>
  <si>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</si>
  <si>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</si>
  <si>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</si>
  <si>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</si>
  <si>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</si>
  <si>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</si>
  <si>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</si>
  <si>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</si>
  <si>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</si>
  <si>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</si>
  <si>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</si>
  <si>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</si>
  <si>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</si>
  <si>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</si>
  <si>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</si>
  <si>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</si>
  <si>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</si>
  <si>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</si>
  <si>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</si>
  <si>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</si>
  <si>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</si>
  <si>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</si>
  <si>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</si>
  <si>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</si>
  <si>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</si>
  <si>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</si>
  <si>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</si>
  <si>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</si>
  <si>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</si>
  <si>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</si>
  <si>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</si>
  <si>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</si>
  <si>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</si>
  <si>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</si>
  <si>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</si>
  <si>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</si>
  <si>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</si>
  <si>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</si>
  <si>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</si>
  <si>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</si>
  <si>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</si>
  <si>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</si>
  <si>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</si>
  <si>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</si>
  <si>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</si>
  <si>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</si>
  <si>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</si>
  <si>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</si>
  <si>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</si>
  <si>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</si>
  <si>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</si>
  <si>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</si>
  <si>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</si>
  <si>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</si>
  <si>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</si>
  <si>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</si>
  <si>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</si>
  <si>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</si>
  <si>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</si>
  <si>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</si>
  <si>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</si>
  <si>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</si>
  <si>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</si>
  <si>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</si>
  <si>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</si>
  <si>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</si>
  <si>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</si>
  <si>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</si>
  <si>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</si>
  <si>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</si>
  <si>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</si>
  <si>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</si>
  <si>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</si>
  <si>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</si>
  <si>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</si>
  <si>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</si>
  <si>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</si>
  <si>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</si>
  <si>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</si>
  <si>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</si>
  <si>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</si>
  <si>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</si>
  <si>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</si>
  <si>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</si>
  <si>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</si>
  <si>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</si>
  <si>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</si>
  <si>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</si>
  <si>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</si>
  <si>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</si>
  <si>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</si>
  <si>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</si>
  <si>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</si>
  <si>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</si>
  <si>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</si>
  <si>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</si>
  <si>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</si>
  <si>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</si>
  <si>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</si>
  <si>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</si>
  <si>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</si>
  <si>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</si>
  <si>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</si>
  <si>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</si>
  <si>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</si>
  <si>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</si>
  <si>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</si>
  <si>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</si>
  <si>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</si>
  <si>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</si>
  <si>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</si>
  <si>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</si>
  <si>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</si>
  <si>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</si>
  <si>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</si>
  <si>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</si>
  <si>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</si>
  <si>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</si>
  <si>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</si>
  <si>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</si>
  <si>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</si>
  <si>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</si>
  <si>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</si>
  <si>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</si>
  <si>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</si>
  <si>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</si>
  <si>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</si>
  <si>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</si>
  <si>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</si>
  <si>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</si>
  <si>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</si>
  <si>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</si>
  <si>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</si>
  <si>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</si>
  <si>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</si>
  <si>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</si>
  <si>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</si>
  <si>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</si>
  <si>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</si>
  <si>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</si>
  <si>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</si>
  <si>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</si>
  <si>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</si>
  <si>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</si>
  <si>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</si>
  <si>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</si>
  <si>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</si>
  <si>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</si>
  <si>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</si>
  <si>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</si>
  <si>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</si>
  <si>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</si>
  <si>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</si>
  <si>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</si>
  <si>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</si>
  <si>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</si>
  <si>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</si>
  <si>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</si>
  <si>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</si>
  <si>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</si>
  <si>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</si>
  <si>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</si>
  <si>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</si>
  <si>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</si>
  <si>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</si>
  <si>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</si>
  <si>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</si>
  <si>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</si>
  <si>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</si>
  <si>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</si>
  <si>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</si>
  <si>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</si>
  <si>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</si>
  <si>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</si>
  <si>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</si>
  <si>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</si>
  <si>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</si>
  <si>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</si>
  <si>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</si>
  <si>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</si>
  <si>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</si>
  <si>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</si>
  <si>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</si>
  <si>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</si>
  <si>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</si>
  <si>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</si>
  <si>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</si>
  <si>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</si>
  <si>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</si>
  <si>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</si>
  <si>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</si>
  <si>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</si>
  <si>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</si>
  <si>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</si>
  <si>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</si>
  <si>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</si>
  <si>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</si>
  <si>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</si>
  <si>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</si>
  <si>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</si>
  <si>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</si>
  <si>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</si>
  <si>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</si>
  <si>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</si>
  <si>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</si>
  <si>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</si>
  <si>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</si>
  <si>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</si>
  <si>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</si>
  <si>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</si>
  <si>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</si>
  <si>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</si>
  <si>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</si>
  <si>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</si>
  <si>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</si>
  <si>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</si>
  <si>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</si>
  <si>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</si>
  <si>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</si>
  <si>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</si>
  <si>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</si>
  <si>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</si>
  <si>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</si>
  <si>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</si>
  <si>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</si>
  <si>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</si>
  <si>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</si>
  <si>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</si>
  <si>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</si>
  <si>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</si>
  <si>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</si>
  <si>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</si>
  <si>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</si>
  <si>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</si>
  <si>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</si>
  <si>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</si>
  <si>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</si>
  <si>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</si>
  <si>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</si>
  <si>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</si>
  <si>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</si>
  <si>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</si>
  <si>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</si>
  <si>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</si>
  <si>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</si>
  <si>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</si>
  <si>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</si>
  <si>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</si>
  <si>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</si>
  <si>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</si>
  <si>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</si>
  <si>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</si>
  <si>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</si>
  <si>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</si>
  <si>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</si>
  <si>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</si>
  <si>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</si>
  <si>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</si>
  <si>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</si>
  <si>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</si>
  <si>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</si>
  <si>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</si>
  <si>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</si>
  <si>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</si>
  <si>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</si>
  <si>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</si>
  <si>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</si>
  <si>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</si>
  <si>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</si>
  <si>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</si>
  <si>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</si>
  <si>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</si>
  <si>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</si>
  <si>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</si>
  <si>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</si>
  <si>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</si>
  <si>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</si>
  <si>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</si>
  <si>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</si>
  <si>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</si>
  <si>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</si>
  <si>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</si>
  <si>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</si>
  <si>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</si>
  <si>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</si>
  <si>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</si>
  <si>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</si>
  <si>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</si>
  <si>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</si>
  <si>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</si>
  <si>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</si>
  <si>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</si>
  <si>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</si>
  <si>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</si>
  <si>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</si>
  <si>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</si>
  <si>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</si>
  <si>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</si>
  <si>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</si>
  <si>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</si>
  <si>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</si>
  <si>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</si>
  <si>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</si>
  <si>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</si>
  <si>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</si>
  <si>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</si>
  <si>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</si>
  <si>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</si>
  <si>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</si>
  <si>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</si>
  <si>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</si>
  <si>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</si>
  <si>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</si>
  <si>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</si>
  <si>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</si>
  <si>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</si>
  <si>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</si>
  <si>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</si>
  <si>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</si>
  <si>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</si>
  <si>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</si>
  <si>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</si>
  <si>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</si>
  <si>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</si>
  <si>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</si>
  <si>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</si>
  <si>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</si>
  <si>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</si>
  <si>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</si>
  <si>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</si>
  <si>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</si>
  <si>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</si>
  <si>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</si>
  <si>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</si>
  <si>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</si>
  <si>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</si>
  <si>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</si>
  <si>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</si>
  <si>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</si>
  <si>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</si>
  <si>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</si>
  <si>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</si>
  <si>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</si>
  <si>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</si>
  <si>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</si>
  <si>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</si>
  <si>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</si>
  <si>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</si>
  <si>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</si>
  <si>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</si>
  <si>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</si>
  <si>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</si>
  <si>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</si>
  <si>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</si>
  <si>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</si>
  <si>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</si>
  <si>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</si>
  <si>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</si>
  <si>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</si>
  <si>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</si>
  <si>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</si>
  <si>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</si>
  <si>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</si>
  <si>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</si>
  <si>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</si>
  <si>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</si>
  <si>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</si>
  <si>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</si>
  <si>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</si>
  <si>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</si>
  <si>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</si>
  <si>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</si>
  <si>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</si>
  <si>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</si>
  <si>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</si>
  <si>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</si>
  <si>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</si>
  <si>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</si>
  <si>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</si>
  <si>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</si>
  <si>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</si>
  <si>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</si>
  <si>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</si>
  <si>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</si>
  <si>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</si>
  <si>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</si>
  <si>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</si>
  <si>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</si>
  <si>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</si>
  <si>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</si>
  <si>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</si>
  <si>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</si>
  <si>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</si>
  <si>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</si>
  <si>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</si>
  <si>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</si>
  <si>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</si>
  <si>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</si>
  <si>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</si>
  <si>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</si>
  <si>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</si>
  <si>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</si>
  <si>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</si>
  <si>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</si>
  <si>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</si>
  <si>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</si>
  <si>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</si>
  <si>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</si>
  <si>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</si>
  <si>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</si>
  <si>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</si>
  <si>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</si>
  <si>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</si>
  <si>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</si>
  <si>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</si>
  <si>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</si>
  <si>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</si>
  <si>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</si>
  <si>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</si>
  <si>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</si>
  <si>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</si>
  <si>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</si>
  <si>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</si>
  <si>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</si>
  <si>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</si>
  <si>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</si>
  <si>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</si>
  <si>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</si>
  <si>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</si>
  <si>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</si>
  <si>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</si>
  <si>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</si>
  <si>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</si>
  <si>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</si>
  <si>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</si>
  <si>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</si>
  <si>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</si>
  <si>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</si>
  <si>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</si>
  <si>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</si>
  <si>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</si>
  <si>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</si>
  <si>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</si>
  <si>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</si>
  <si>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</si>
  <si>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</si>
  <si>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</si>
  <si>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</si>
  <si>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</si>
  <si>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</si>
  <si>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</si>
  <si>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</si>
  <si>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</si>
  <si>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</si>
  <si>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</si>
  <si>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</si>
  <si>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</si>
  <si>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</si>
  <si>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</si>
  <si>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</si>
  <si>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</si>
  <si>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</si>
  <si>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</si>
  <si>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</si>
  <si>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</si>
  <si>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</si>
  <si>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</si>
  <si>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</si>
  <si>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</si>
  <si>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</si>
  <si>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</si>
  <si>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</si>
  <si>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</si>
  <si>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</si>
  <si>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</si>
  <si>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</si>
  <si>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</si>
  <si>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</si>
  <si>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</si>
  <si>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</si>
  <si>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</si>
  <si>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</si>
  <si>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</si>
  <si>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</si>
  <si>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</si>
  <si>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</si>
  <si>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</si>
  <si>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</si>
  <si>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</si>
  <si>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</si>
  <si>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</si>
  <si>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</si>
  <si>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</si>
  <si>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</si>
  <si>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</si>
  <si>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</si>
  <si>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</si>
  <si>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</si>
  <si>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</si>
  <si>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</si>
  <si>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</si>
  <si>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</si>
  <si>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</si>
  <si>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</si>
  <si>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</si>
  <si>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</si>
  <si>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</si>
  <si>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</si>
  <si>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</si>
  <si>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</si>
  <si>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</si>
  <si>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</si>
  <si>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</si>
  <si>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</si>
  <si>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</si>
  <si>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</si>
  <si>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</si>
  <si>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</si>
  <si>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</si>
  <si>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</si>
  <si>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</si>
  <si>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</si>
  <si>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</si>
  <si>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</si>
  <si>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</si>
  <si>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</si>
  <si>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</si>
  <si>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</si>
  <si>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</si>
  <si>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</si>
  <si>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</si>
  <si>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</si>
  <si>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</si>
  <si>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</si>
  <si>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</si>
  <si>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</si>
  <si>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</si>
  <si>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</si>
  <si>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</si>
  <si>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</si>
  <si>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</si>
  <si>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</si>
  <si>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</si>
  <si>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</si>
  <si>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</si>
  <si>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</si>
  <si>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</si>
  <si>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</si>
  <si>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</si>
  <si>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</si>
  <si>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</si>
  <si>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</si>
  <si>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</si>
  <si>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</si>
  <si>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</si>
  <si>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</si>
  <si>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</si>
  <si>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</si>
  <si>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</si>
  <si>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</si>
  <si>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</si>
  <si>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</si>
  <si>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</si>
  <si>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</si>
  <si>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</si>
  <si>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</si>
  <si>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</si>
  <si>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</si>
  <si>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</si>
  <si>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</si>
  <si>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</si>
  <si>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</si>
  <si>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</si>
  <si>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</si>
  <si>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</si>
  <si>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</si>
  <si>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</si>
  <si>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</si>
  <si>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</si>
  <si>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</si>
  <si>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</si>
  <si>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</si>
  <si>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</si>
  <si>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</si>
  <si>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</si>
  <si>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</si>
  <si>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</si>
  <si>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</si>
  <si>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</si>
  <si>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</si>
  <si>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</si>
  <si>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</si>
  <si>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</si>
  <si>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</si>
  <si>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</si>
  <si>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</si>
  <si>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</si>
  <si>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</si>
  <si>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</si>
  <si>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</si>
  <si>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</si>
  <si>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</si>
  <si>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</si>
  <si>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</si>
  <si>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</si>
  <si>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</si>
  <si>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</si>
  <si>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</si>
  <si>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</si>
  <si>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</si>
  <si>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</si>
  <si>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</si>
  <si>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</si>
  <si>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</si>
  <si>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</si>
  <si>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</si>
  <si>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</si>
  <si>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</si>
  <si>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</si>
  <si>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</si>
  <si>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</si>
  <si>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</si>
  <si>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</si>
  <si>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</si>
  <si>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</si>
  <si>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</si>
  <si>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</si>
  <si>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</si>
  <si>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</si>
  <si>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</si>
  <si>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</si>
  <si>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</si>
  <si>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</si>
  <si>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</si>
  <si>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</si>
  <si>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</si>
  <si>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</si>
  <si>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</si>
  <si>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</si>
  <si>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</si>
  <si>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</si>
  <si>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</si>
  <si>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</si>
  <si>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</si>
  <si>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</si>
  <si>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</si>
  <si>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</si>
  <si>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</si>
  <si>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</si>
  <si>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</si>
  <si>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</si>
  <si>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</si>
  <si>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</si>
  <si>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</si>
  <si>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</si>
  <si>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</si>
  <si>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</si>
  <si>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</si>
  <si>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</si>
  <si>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</si>
  <si>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</si>
  <si>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</si>
  <si>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</si>
  <si>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</si>
  <si>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</si>
  <si>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</si>
  <si>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</si>
  <si>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</si>
  <si>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</si>
  <si>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</si>
  <si>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</si>
  <si>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</si>
  <si>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</si>
  <si>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</si>
  <si>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</si>
  <si>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</si>
  <si>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</si>
  <si>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</si>
  <si>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</si>
  <si>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</si>
  <si>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</si>
  <si>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</si>
  <si>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</si>
  <si>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</si>
  <si>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</si>
  <si>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</si>
  <si>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</si>
  <si>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</si>
  <si>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</si>
  <si>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</si>
  <si>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</si>
  <si>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</si>
  <si>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</si>
  <si>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</si>
  <si>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</si>
  <si>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</si>
  <si>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</si>
  <si>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</si>
  <si>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</si>
  <si>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</si>
  <si>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</si>
  <si>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</si>
  <si>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</si>
  <si>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</si>
  <si>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</si>
  <si>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</si>
  <si>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</si>
  <si>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</si>
  <si>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</si>
  <si>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</si>
  <si>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</si>
  <si>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</si>
  <si>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</si>
  <si>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</si>
  <si>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</si>
  <si>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</si>
  <si>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</si>
  <si>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</si>
  <si>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</si>
  <si>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</si>
  <si>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</si>
  <si>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</si>
  <si>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</si>
  <si>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</si>
  <si>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</si>
  <si>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</si>
  <si>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</si>
  <si>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</si>
  <si>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</si>
  <si>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</si>
  <si>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</si>
  <si>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</si>
  <si>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</si>
  <si>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</si>
  <si>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</si>
  <si>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</si>
  <si>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</si>
  <si>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</si>
  <si>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</si>
  <si>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</si>
  <si>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</si>
  <si>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</si>
  <si>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</si>
  <si>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</si>
  <si>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</si>
  <si>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</si>
  <si>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</si>
  <si>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</si>
  <si>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</si>
  <si>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</si>
  <si>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</si>
  <si>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</si>
  <si>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</si>
  <si>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</si>
  <si>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</si>
  <si>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</si>
  <si>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</si>
  <si>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</si>
  <si>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</si>
  <si>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</si>
  <si>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</si>
  <si>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</si>
  <si>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</si>
  <si>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</si>
  <si>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</si>
  <si>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</si>
  <si>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</si>
  <si>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</si>
  <si>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</si>
  <si>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</si>
  <si>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</si>
  <si>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</si>
  <si>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</si>
  <si>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</si>
  <si>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</si>
  <si>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</si>
  <si>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</si>
  <si>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</si>
  <si>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</si>
  <si>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</si>
  <si>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</si>
  <si>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</si>
  <si>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</si>
  <si>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</si>
  <si>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</si>
  <si>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</si>
  <si>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</si>
  <si>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</si>
  <si>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</si>
  <si>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</si>
  <si>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</si>
  <si>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</si>
  <si>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</si>
  <si>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</si>
  <si>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</si>
  <si>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</si>
  <si>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</si>
  <si>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</si>
  <si>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</si>
  <si>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</si>
  <si>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</si>
  <si>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</si>
  <si>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</si>
  <si>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</si>
  <si>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</si>
  <si>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</si>
  <si>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</si>
  <si>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</si>
  <si>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</si>
  <si>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</si>
  <si>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</si>
  <si>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</si>
  <si>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</si>
  <si>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</si>
  <si>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</si>
  <si>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</si>
  <si>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</si>
  <si>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</si>
  <si>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</si>
  <si>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</si>
  <si>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</si>
  <si>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</si>
  <si>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</si>
  <si>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</si>
  <si>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</si>
  <si>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</si>
  <si>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</si>
  <si>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</si>
  <si>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</si>
  <si>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</si>
  <si>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</si>
  <si>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</si>
  <si>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</si>
  <si>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</si>
  <si>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</si>
  <si>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</si>
  <si>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</si>
  <si>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</si>
  <si>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</si>
  <si>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</si>
  <si>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</si>
  <si>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</si>
  <si>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</si>
  <si>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</si>
  <si>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</si>
  <si>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</si>
  <si>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</si>
  <si>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</si>
  <si>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</si>
  <si>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</si>
  <si>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</si>
  <si>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</si>
  <si>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</si>
  <si>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</si>
  <si>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</si>
  <si>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</si>
  <si>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</si>
  <si>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</si>
  <si>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</si>
  <si>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</si>
  <si>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</si>
  <si>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</si>
  <si>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</si>
  <si>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</si>
  <si>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</si>
  <si>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</si>
  <si>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</si>
  <si>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</si>
  <si>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</si>
  <si>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</si>
  <si>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</si>
  <si>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</si>
  <si>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</si>
  <si>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</si>
  <si>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</si>
  <si>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</si>
  <si>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</si>
  <si>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</si>
  <si>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</si>
  <si>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</si>
  <si>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</si>
  <si>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</si>
  <si>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</si>
  <si>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</si>
  <si>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</si>
  <si>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</si>
  <si>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</si>
  <si>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</si>
  <si>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</si>
  <si>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</si>
  <si>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</si>
  <si>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</si>
  <si>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</si>
  <si>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</si>
  <si>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</si>
  <si>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</si>
  <si>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</si>
  <si>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</si>
  <si>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</si>
  <si>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</si>
  <si>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</si>
  <si>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</si>
  <si>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</si>
  <si>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</si>
  <si>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</si>
  <si>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</si>
  <si>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</si>
  <si>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</si>
  <si>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</si>
  <si>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</si>
  <si>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</si>
  <si>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</si>
  <si>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</si>
  <si>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</si>
  <si>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</si>
  <si>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</si>
  <si>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</si>
  <si>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</si>
  <si>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</si>
  <si>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</si>
  <si>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</si>
  <si>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</si>
  <si>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</si>
  <si>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</si>
  <si>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</si>
  <si>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</si>
  <si>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</si>
  <si>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</si>
  <si>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</si>
  <si>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</si>
  <si>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</si>
  <si>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</si>
  <si>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</si>
  <si>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</si>
  <si>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</si>
  <si>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</si>
  <si>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</si>
  <si>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</si>
  <si>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</si>
  <si>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</si>
  <si>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</si>
  <si>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</si>
  <si>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</si>
  <si>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</si>
  <si>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</si>
  <si>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</si>
  <si>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</si>
  <si>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</si>
  <si>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</si>
  <si>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</si>
  <si>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</si>
  <si>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</si>
  <si>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</si>
  <si>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</si>
  <si>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</si>
  <si>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</si>
  <si>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</si>
  <si>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</si>
  <si>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</si>
  <si>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</si>
  <si>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</si>
  <si>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</si>
  <si>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</si>
  <si>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</si>
  <si>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</si>
  <si>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</si>
  <si>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</si>
  <si>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</si>
  <si>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</si>
  <si>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</si>
  <si>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</si>
  <si>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</si>
  <si>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</si>
  <si>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</si>
  <si>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</si>
  <si>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</si>
  <si>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</si>
  <si>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</si>
  <si>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</si>
  <si>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</si>
  <si>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</si>
  <si>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</si>
  <si>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</si>
  <si>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</si>
  <si>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</si>
  <si>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</si>
  <si>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</si>
  <si>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</si>
  <si>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</si>
  <si>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</si>
  <si>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</si>
  <si>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</si>
  <si>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</si>
  <si>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</si>
  <si>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</si>
  <si>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</si>
  <si>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</si>
  <si>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</si>
  <si>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</si>
  <si>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</si>
  <si>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</si>
  <si>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</si>
  <si>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</si>
  <si>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</si>
  <si>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</si>
  <si>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</si>
  <si>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</si>
  <si>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</si>
  <si>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</si>
  <si>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</si>
  <si>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</si>
  <si>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</si>
  <si>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</si>
  <si>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</si>
  <si>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</si>
  <si>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</si>
  <si>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</si>
  <si>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</si>
  <si>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</si>
  <si>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</si>
  <si>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</si>
  <si>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</si>
  <si>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</si>
  <si>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</si>
  <si>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</si>
  <si>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</si>
  <si>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</si>
  <si>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</si>
  <si>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</si>
  <si>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</si>
  <si>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</si>
  <si>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</si>
  <si>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</si>
  <si>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</si>
  <si>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</si>
  <si>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</si>
  <si>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</si>
  <si>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</si>
  <si>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</si>
  <si>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</si>
  <si>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</si>
  <si>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</si>
  <si>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</si>
  <si>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</si>
  <si>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</si>
  <si>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</si>
  <si>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</si>
  <si>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</si>
  <si>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</si>
  <si>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</si>
  <si>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</si>
  <si>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</si>
  <si>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</si>
  <si>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</si>
  <si>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</si>
  <si>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</si>
  <si>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</si>
  <si>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</si>
  <si>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</si>
  <si>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</si>
  <si>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</si>
  <si>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</si>
  <si>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</si>
  <si>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</si>
  <si>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</si>
  <si>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</si>
  <si>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</si>
  <si>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</si>
  <si>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</si>
  <si>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</si>
  <si>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</si>
  <si>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</si>
  <si>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</si>
  <si>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</si>
  <si>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</si>
  <si>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</si>
  <si>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</si>
  <si>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</si>
  <si>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</si>
  <si>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</si>
  <si>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</si>
  <si>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</si>
  <si>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</si>
  <si>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</si>
  <si>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</si>
  <si>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</si>
  <si>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</si>
  <si>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</si>
  <si>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</si>
  <si>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</si>
  <si>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</si>
  <si>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</si>
  <si>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</si>
  <si>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</si>
  <si>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</si>
  <si>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</si>
  <si>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</si>
  <si>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</si>
  <si>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</si>
  <si>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</si>
  <si>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</si>
  <si>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</si>
  <si>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</si>
  <si>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</si>
  <si>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</si>
  <si>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</si>
  <si>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</si>
  <si>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</si>
  <si>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</si>
  <si>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</si>
  <si>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</si>
  <si>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</si>
  <si>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</si>
  <si>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</si>
  <si>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</si>
  <si>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</si>
  <si>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</si>
  <si>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</si>
  <si>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</si>
  <si>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</si>
  <si>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</si>
  <si>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</si>
  <si>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</si>
  <si>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</si>
  <si>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</si>
  <si>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</si>
  <si>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</si>
  <si>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</si>
  <si>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</si>
  <si>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</si>
  <si>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</si>
  <si>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</si>
  <si>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</si>
  <si>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</si>
  <si>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</si>
  <si>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</si>
  <si>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</si>
  <si>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</si>
  <si>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</si>
  <si>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</si>
  <si>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</si>
  <si>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</si>
  <si>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</si>
  <si>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</si>
  <si>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</si>
  <si>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</si>
  <si>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</si>
  <si>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</si>
  <si>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</si>
  <si>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</si>
  <si>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</si>
  <si>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</si>
  <si>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</si>
  <si>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</si>
  <si>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</si>
  <si>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</si>
  <si>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</si>
  <si>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</si>
  <si>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</si>
  <si>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</si>
  <si>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</si>
  <si>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</si>
  <si>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</si>
  <si>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</si>
  <si>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</si>
  <si>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</si>
  <si>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</si>
  <si>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</si>
  <si>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</si>
  <si>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</si>
  <si>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</si>
  <si>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</si>
  <si>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</si>
  <si>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</si>
  <si>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</si>
  <si>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</si>
  <si>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</si>
  <si>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</si>
  <si>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</si>
  <si>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</si>
  <si>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</si>
  <si>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</si>
  <si>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</si>
  <si>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</si>
  <si>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</si>
  <si>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</si>
  <si>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</si>
  <si>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</si>
  <si>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</si>
  <si>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</si>
  <si>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</si>
  <si>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</si>
  <si>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</si>
  <si>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</si>
  <si>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</si>
  <si>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</si>
  <si>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</si>
  <si>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</si>
  <si>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</si>
  <si>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</si>
  <si>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</si>
  <si>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</si>
  <si>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</si>
  <si>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</si>
  <si>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</si>
  <si>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</si>
  <si>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</si>
  <si>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</si>
  <si>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</si>
  <si>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</si>
  <si>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</si>
  <si>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</si>
  <si>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</si>
  <si>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</si>
  <si>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</si>
  <si>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</si>
  <si>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</si>
  <si>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</si>
  <si>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</si>
  <si>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</si>
  <si>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</si>
  <si>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</si>
  <si>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</si>
  <si>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</si>
  <si>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</si>
  <si>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</si>
  <si>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</si>
  <si>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</si>
  <si>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</si>
  <si>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</si>
  <si>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</si>
  <si>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</si>
  <si>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</si>
  <si>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</si>
  <si>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</si>
  <si>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</si>
  <si>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</si>
  <si>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</si>
  <si>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</si>
  <si>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</si>
  <si>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</si>
  <si>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</si>
  <si>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</si>
  <si>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</si>
  <si>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</si>
  <si>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</si>
  <si>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</si>
  <si>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</si>
  <si>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</si>
  <si>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</si>
  <si>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</si>
  <si>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</si>
  <si>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</si>
  <si>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</si>
  <si>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</si>
  <si>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</si>
  <si>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</si>
  <si>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</si>
  <si>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</si>
  <si>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</si>
  <si>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</si>
  <si>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</si>
  <si>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</si>
  <si>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</si>
  <si>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</si>
  <si>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</si>
  <si>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</si>
  <si>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</si>
  <si>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</si>
  <si>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</si>
  <si>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</si>
  <si>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</si>
  <si>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</si>
  <si>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</si>
  <si>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</si>
  <si>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</si>
  <si>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</si>
  <si>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</si>
  <si>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</si>
  <si>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</si>
  <si>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</si>
  <si>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</si>
  <si>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</si>
  <si>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</si>
  <si>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</si>
  <si>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</si>
  <si>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</si>
  <si>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</si>
  <si>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</si>
  <si>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</si>
  <si>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</si>
  <si>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</si>
  <si>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</si>
  <si>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</si>
  <si>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</si>
  <si>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</si>
  <si>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</si>
  <si>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</si>
  <si>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</si>
  <si>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</si>
  <si>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</si>
  <si>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</si>
  <si>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</si>
  <si>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</si>
  <si>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</si>
  <si>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</si>
  <si>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</si>
  <si>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</si>
  <si>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</si>
  <si>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</si>
  <si>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</si>
  <si>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</si>
  <si>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</si>
  <si>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</si>
  <si>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</si>
  <si>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</si>
  <si>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</si>
  <si>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</si>
  <si>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</si>
  <si>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</si>
  <si>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</si>
  <si>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</si>
  <si>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</si>
  <si>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</si>
  <si>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</si>
  <si>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</si>
  <si>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</si>
  <si>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</si>
  <si>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</si>
  <si>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</si>
  <si>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</si>
  <si>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</si>
  <si>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</si>
  <si>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</si>
  <si>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</si>
  <si>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</si>
  <si>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</si>
  <si>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</si>
  <si>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</si>
  <si>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</si>
  <si>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</si>
  <si>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</si>
  <si>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</si>
  <si>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</si>
  <si>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</si>
  <si>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</si>
  <si>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</si>
  <si>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</si>
  <si>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</si>
  <si>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</si>
  <si>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</si>
  <si>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</si>
  <si>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</si>
  <si>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</si>
  <si>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</si>
  <si>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</si>
  <si>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</si>
  <si>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</si>
  <si>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</si>
  <si>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</si>
  <si>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</si>
  <si>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</si>
  <si>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</si>
  <si>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</si>
  <si>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</si>
  <si>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</si>
  <si>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</si>
  <si>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</si>
  <si>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</si>
  <si>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</si>
  <si>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</si>
  <si>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</si>
  <si>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</si>
  <si>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</si>
  <si>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</si>
  <si>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</si>
  <si>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</si>
  <si>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</si>
  <si>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</si>
  <si>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</si>
  <si>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</si>
  <si>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</si>
  <si>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</si>
  <si>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</si>
  <si>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</si>
  <si>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</si>
  <si>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</si>
  <si>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</si>
  <si>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</si>
  <si>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</si>
  <si>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</si>
  <si>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</si>
  <si>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</si>
  <si>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</si>
  <si>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</si>
  <si>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</si>
  <si>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</si>
  <si>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</si>
  <si>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</si>
  <si>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</si>
  <si>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</si>
  <si>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</si>
  <si>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</si>
  <si>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</si>
  <si>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</si>
  <si>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</si>
  <si>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</si>
  <si>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</si>
  <si>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</si>
  <si>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</si>
  <si>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</si>
  <si>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</si>
  <si>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</si>
  <si>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</si>
  <si>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</si>
  <si>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</si>
  <si>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</si>
  <si>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</si>
  <si>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</si>
  <si>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</si>
  <si>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</si>
  <si>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</si>
  <si>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</si>
  <si>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</si>
  <si>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</si>
  <si>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</si>
  <si>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</si>
  <si>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</si>
  <si>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</si>
  <si>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</si>
  <si>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</si>
  <si>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</si>
  <si>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</si>
  <si>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</si>
  <si>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</si>
  <si>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</si>
  <si>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</si>
  <si>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</si>
  <si>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</si>
  <si>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</si>
  <si>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</si>
  <si>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</si>
  <si>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</si>
  <si>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</si>
  <si>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</si>
  <si>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</si>
  <si>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</si>
  <si>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</si>
  <si>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</si>
  <si>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</si>
  <si>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</si>
  <si>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</si>
  <si>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</si>
  <si>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</si>
  <si>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</si>
  <si>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</si>
  <si>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</si>
  <si>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</si>
  <si>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</si>
  <si>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</si>
  <si>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</si>
  <si>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</si>
  <si>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</si>
  <si>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</si>
  <si>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</si>
  <si>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</si>
  <si>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</si>
  <si>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</si>
  <si>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</si>
  <si>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</si>
  <si>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</si>
  <si>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</si>
  <si>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</si>
  <si>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</si>
  <si>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</si>
  <si>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</si>
  <si>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</si>
  <si>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</si>
  <si>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</si>
  <si>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</si>
  <si>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</si>
  <si>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</si>
  <si>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</si>
  <si>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</si>
  <si>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</si>
  <si>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</si>
  <si>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</si>
  <si>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</si>
  <si>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</si>
  <si>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</si>
  <si>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</si>
  <si>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</si>
  <si>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</si>
  <si>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</si>
  <si>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</si>
  <si>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</si>
  <si>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</si>
  <si>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</si>
  <si>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</si>
  <si>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</si>
  <si>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</si>
  <si>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</si>
  <si>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</si>
  <si>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</si>
  <si>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</si>
  <si>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</si>
  <si>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</si>
  <si>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</si>
  <si>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</si>
  <si>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</si>
  <si>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</si>
  <si>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</si>
  <si>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</si>
  <si>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</si>
  <si>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</si>
  <si>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</si>
  <si>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</si>
  <si>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</si>
  <si>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</si>
  <si>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</si>
  <si>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</si>
  <si>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</si>
  <si>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</si>
  <si>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</si>
  <si>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</si>
  <si>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</si>
  <si>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</si>
  <si>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</si>
  <si>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</si>
  <si>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</si>
  <si>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</si>
  <si>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</si>
  <si>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</si>
  <si>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</si>
  <si>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</si>
  <si>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</si>
  <si>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</si>
  <si>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</si>
  <si>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</si>
  <si>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</si>
  <si>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</si>
  <si>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</si>
  <si>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</si>
  <si>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</si>
  <si>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</si>
  <si>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</si>
  <si>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</si>
  <si>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</si>
  <si>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</si>
  <si>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</si>
  <si>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</si>
  <si>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</si>
  <si>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</si>
  <si>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</si>
  <si>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</si>
  <si>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</si>
  <si>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</si>
  <si>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</si>
  <si>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</si>
  <si>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</si>
  <si>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</si>
  <si>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</si>
  <si>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</si>
  <si>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</si>
  <si>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</si>
  <si>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</si>
  <si>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</si>
  <si>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</si>
  <si>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</si>
  <si>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</si>
  <si>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</si>
  <si>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</si>
  <si>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</si>
  <si>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</si>
  <si>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</si>
  <si>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</si>
  <si>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</si>
  <si>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</si>
  <si>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</si>
  <si>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</si>
  <si>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</si>
  <si>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</si>
  <si>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</si>
  <si>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</si>
  <si>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</si>
  <si>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</si>
  <si>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</si>
  <si>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</si>
  <si>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</si>
  <si>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</si>
  <si>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</si>
  <si>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</si>
  <si>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</si>
  <si>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</si>
  <si>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</si>
  <si>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</si>
  <si>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</si>
  <si>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</si>
  <si>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</si>
  <si>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</si>
  <si>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</si>
  <si>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</si>
  <si>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</si>
  <si>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</si>
  <si>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</si>
  <si>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</si>
  <si>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</si>
  <si>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</si>
  <si>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</si>
  <si>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</si>
  <si>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</si>
  <si>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</si>
  <si>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</si>
  <si>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</si>
  <si>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</si>
  <si>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</si>
  <si>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</si>
  <si>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</si>
  <si>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</si>
  <si>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</si>
  <si>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</si>
  <si>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</si>
  <si>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</si>
  <si>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</si>
  <si>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</si>
  <si>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</si>
  <si>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</si>
  <si>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</si>
  <si>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</si>
  <si>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</si>
  <si>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</si>
  <si>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</si>
  <si>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</si>
  <si>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</si>
  <si>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</si>
  <si>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</si>
  <si>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</si>
  <si>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</si>
  <si>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</si>
  <si>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</si>
  <si>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</si>
  <si>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</si>
  <si>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</si>
  <si>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</si>
  <si>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</si>
  <si>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</si>
  <si>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</si>
  <si>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</si>
  <si>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</si>
  <si>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</si>
  <si>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</si>
  <si>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</si>
  <si>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</si>
  <si>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</si>
  <si>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</si>
  <si>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</si>
  <si>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</si>
  <si>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</si>
  <si>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</si>
  <si>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</si>
  <si>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</si>
  <si>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</si>
  <si>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</si>
  <si>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</si>
  <si>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</si>
  <si>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</si>
  <si>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</si>
  <si>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</si>
  <si>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</si>
  <si>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</si>
  <si>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</si>
  <si>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</si>
  <si>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</si>
  <si>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</si>
  <si>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</si>
  <si>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</si>
  <si>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</si>
  <si>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</si>
  <si>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</si>
  <si>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</si>
  <si>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</si>
  <si>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</si>
  <si>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</si>
  <si>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</si>
  <si>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</si>
  <si>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</si>
  <si>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</si>
  <si>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</si>
  <si>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</si>
  <si>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</si>
  <si>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</si>
  <si>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</si>
  <si>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</si>
  <si>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</si>
  <si>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</si>
  <si>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</si>
  <si>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</si>
  <si>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</si>
  <si>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</si>
  <si>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</si>
  <si>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</si>
  <si>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</si>
  <si>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</si>
  <si>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</si>
  <si>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</si>
  <si>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</si>
  <si>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</si>
  <si>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</si>
  <si>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</si>
  <si>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</si>
  <si>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</si>
  <si>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</si>
  <si>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</si>
  <si>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</si>
  <si>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</si>
  <si>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</si>
  <si>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</si>
  <si>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</si>
  <si>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</si>
  <si>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</si>
  <si>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</si>
  <si>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</si>
  <si>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</si>
  <si>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</si>
  <si>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</si>
  <si>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</si>
  <si>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</si>
  <si>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</si>
  <si>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</si>
  <si>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</si>
  <si>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</si>
  <si>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</si>
  <si>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</si>
  <si>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</si>
  <si>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</si>
  <si>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</si>
  <si>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</si>
  <si>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</si>
  <si>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</si>
  <si>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</si>
  <si>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</si>
  <si>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</si>
  <si>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</si>
  <si>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</si>
  <si>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</si>
  <si>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</si>
  <si>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</si>
  <si>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</si>
  <si>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</si>
  <si>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</si>
  <si>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</si>
  <si>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</si>
  <si>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</si>
  <si>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</si>
  <si>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</si>
  <si>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</si>
  <si>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</si>
  <si>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</si>
  <si>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</si>
  <si>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</si>
  <si>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</si>
  <si>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</si>
  <si>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</si>
  <si>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</si>
  <si>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</si>
  <si>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</si>
  <si>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</si>
  <si>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</si>
  <si>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</si>
  <si>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</si>
  <si>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</si>
  <si>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</si>
  <si>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</si>
  <si>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</si>
  <si>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</si>
  <si>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</si>
  <si>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</si>
  <si>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</si>
  <si>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</si>
  <si>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</si>
  <si>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</si>
  <si>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</si>
  <si>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</si>
  <si>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</si>
  <si>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</si>
  <si>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</si>
  <si>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</si>
  <si>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</si>
  <si>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</si>
  <si>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</si>
  <si>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</si>
  <si>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</si>
  <si>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</si>
  <si>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</si>
  <si>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</si>
  <si>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</si>
  <si>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</si>
  <si>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</si>
  <si>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</si>
  <si>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</si>
  <si>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</si>
  <si>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</si>
  <si>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</si>
  <si>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</si>
  <si>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</si>
  <si>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</si>
  <si>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</si>
  <si>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</si>
  <si>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</si>
  <si>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</si>
  <si>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</si>
  <si>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</si>
  <si>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</si>
  <si>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</si>
  <si>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</si>
  <si>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</si>
  <si>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</si>
  <si>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</si>
  <si>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</si>
  <si>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</si>
  <si>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</si>
  <si>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</si>
  <si>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</si>
  <si>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</si>
  <si>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</si>
  <si>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</si>
  <si>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</si>
  <si>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</si>
  <si>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</si>
  <si>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</si>
  <si>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</si>
  <si>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</si>
  <si>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</si>
  <si>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</si>
  <si>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</si>
  <si>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</si>
  <si>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</si>
  <si>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</si>
  <si>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</si>
  <si>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</si>
  <si>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</si>
  <si>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</si>
  <si>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</si>
  <si>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</si>
  <si>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</si>
  <si>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</si>
  <si>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</si>
  <si>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</si>
  <si>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</si>
  <si>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</si>
  <si>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</si>
  <si>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</si>
  <si>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</si>
  <si>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</si>
  <si>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</si>
  <si>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</si>
  <si>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</si>
  <si>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</si>
  <si>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</si>
  <si>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</si>
  <si>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</si>
  <si>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</si>
  <si>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</si>
  <si>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</si>
  <si>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</si>
  <si>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</si>
  <si>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</si>
  <si>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</si>
  <si>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</si>
  <si>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</si>
  <si>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</si>
  <si>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</si>
  <si>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</si>
  <si>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</si>
  <si>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</si>
  <si>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</si>
  <si>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</si>
  <si>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</si>
  <si>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</si>
  <si>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</si>
  <si>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</si>
  <si>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</si>
  <si>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</si>
  <si>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</si>
  <si>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</si>
  <si>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</si>
  <si>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</si>
  <si>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</si>
  <si>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</si>
  <si>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</si>
  <si>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</si>
  <si>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</si>
  <si>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</si>
  <si>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</si>
  <si>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</si>
  <si>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</si>
  <si>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</si>
  <si>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</si>
  <si>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</si>
  <si>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</si>
  <si>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</si>
  <si>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</si>
  <si>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</si>
  <si>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</si>
  <si>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</si>
  <si>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</si>
  <si>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</si>
  <si>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</si>
  <si>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</si>
  <si>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</si>
  <si>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</si>
  <si>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</si>
  <si>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</si>
  <si>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</si>
  <si>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</si>
  <si>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</si>
  <si>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</si>
  <si>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</si>
  <si>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</si>
  <si>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</si>
  <si>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</si>
  <si>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</si>
  <si>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</si>
  <si>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</si>
  <si>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</si>
  <si>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</si>
  <si>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</si>
  <si>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</si>
  <si>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</si>
  <si>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</si>
  <si>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</si>
  <si>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</si>
  <si>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</si>
  <si>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</si>
  <si>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</si>
  <si>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</si>
  <si>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</si>
  <si>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</si>
  <si>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</si>
  <si>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</si>
  <si>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</si>
  <si>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</si>
  <si>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</si>
  <si>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</si>
  <si>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</si>
  <si>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</si>
  <si>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</si>
  <si>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</si>
  <si>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</si>
  <si>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</si>
  <si>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</si>
  <si>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</si>
  <si>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</si>
  <si>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</si>
  <si>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</si>
  <si>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</si>
  <si>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</si>
  <si>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</si>
  <si>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</si>
  <si>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</si>
  <si>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</si>
  <si>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</si>
  <si>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</si>
  <si>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</si>
  <si>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</si>
  <si>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</si>
  <si>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</si>
  <si>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</si>
  <si>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</si>
  <si>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</si>
  <si>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</si>
  <si>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</si>
  <si>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</si>
  <si>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</si>
  <si>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</si>
  <si>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</si>
  <si>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</si>
  <si>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</si>
  <si>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</si>
  <si>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</si>
  <si>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</si>
  <si>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</si>
  <si>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</si>
  <si>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</si>
  <si>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</si>
  <si>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</si>
  <si>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</si>
  <si>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</si>
  <si>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</si>
  <si>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</si>
  <si>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</si>
  <si>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</si>
  <si>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</si>
  <si>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</si>
  <si>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</si>
  <si>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</si>
  <si>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</si>
  <si>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</si>
  <si>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</si>
  <si>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</si>
  <si>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</si>
  <si>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</si>
  <si>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</si>
  <si>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</si>
  <si>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</si>
  <si>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</si>
  <si>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</si>
  <si>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</si>
  <si>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</si>
  <si>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</si>
  <si>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</si>
  <si>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</si>
  <si>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</si>
  <si>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</si>
  <si>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</si>
  <si>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</si>
  <si>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</si>
  <si>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</si>
  <si>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</si>
  <si>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</si>
  <si>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</si>
  <si>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</si>
  <si>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</si>
  <si>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</si>
  <si>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</si>
  <si>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</si>
  <si>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</si>
  <si>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</si>
  <si>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</si>
  <si>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</si>
  <si>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</si>
  <si>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</si>
  <si>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</si>
  <si>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</si>
  <si>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</si>
  <si>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</si>
  <si>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</si>
  <si>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</si>
  <si>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</si>
  <si>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</si>
  <si>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</si>
  <si>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</si>
  <si>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</si>
  <si>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</si>
  <si>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</si>
  <si>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</si>
  <si>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</si>
  <si>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</si>
  <si>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</si>
  <si>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</si>
  <si>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</si>
  <si>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</si>
  <si>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</si>
  <si>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</si>
  <si>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</si>
  <si>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</si>
  <si>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</si>
  <si>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</si>
  <si>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</si>
  <si>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</si>
  <si>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</si>
  <si>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</si>
  <si>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</si>
  <si>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</si>
  <si>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</si>
  <si>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</si>
  <si>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</si>
  <si>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</si>
  <si>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</si>
  <si>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</si>
  <si>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</si>
  <si>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</si>
  <si>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</si>
  <si>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</si>
  <si>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</si>
  <si>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</si>
  <si>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</si>
  <si>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</si>
  <si>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</si>
  <si>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</si>
  <si>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</si>
  <si>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</si>
  <si>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</si>
  <si>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</si>
  <si>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</si>
  <si>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</si>
  <si>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</si>
  <si>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</si>
  <si>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</si>
  <si>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</si>
  <si>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</si>
  <si>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</si>
  <si>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</si>
  <si>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</si>
  <si>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</si>
  <si>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</si>
  <si>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</si>
  <si>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</si>
  <si>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</si>
  <si>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</si>
  <si>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</si>
  <si>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</si>
  <si>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</si>
  <si>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</si>
  <si>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</si>
  <si>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</si>
  <si>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</si>
  <si>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</si>
  <si>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</si>
  <si>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</si>
  <si>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</si>
  <si>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</si>
  <si>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</si>
  <si>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</si>
  <si>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</si>
  <si>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</si>
  <si>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</si>
  <si>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</si>
  <si>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</si>
  <si>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</si>
  <si>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</si>
  <si>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</si>
  <si>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</si>
  <si>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</si>
  <si>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</si>
  <si>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</si>
  <si>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</si>
  <si>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</si>
  <si>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</si>
  <si>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</si>
  <si>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</si>
  <si>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</si>
  <si>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</si>
  <si>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</si>
  <si>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</si>
  <si>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</si>
  <si>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</si>
  <si>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</si>
  <si>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</si>
  <si>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</si>
  <si>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</si>
  <si>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</si>
  <si>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</si>
  <si>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</si>
  <si>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</si>
  <si>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</si>
  <si>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</si>
  <si>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</si>
  <si>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</si>
  <si>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</si>
  <si>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</si>
  <si>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</si>
  <si>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</si>
  <si>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</si>
  <si>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</si>
  <si>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</si>
  <si>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</si>
  <si>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</si>
  <si>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</si>
  <si>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</si>
  <si>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</si>
  <si>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</si>
  <si>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</si>
  <si>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</si>
  <si>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</si>
  <si>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</si>
  <si>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</si>
  <si>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</si>
  <si>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</si>
  <si>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</si>
  <si>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</si>
  <si>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</si>
  <si>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</si>
  <si>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</si>
  <si>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</si>
  <si>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</si>
  <si>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</si>
  <si>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</si>
  <si>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</si>
  <si>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</si>
  <si>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</si>
  <si>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</si>
  <si>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</si>
  <si>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</si>
  <si>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</si>
  <si>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</si>
  <si>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</si>
  <si>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</si>
  <si>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</si>
  <si>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</si>
  <si>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</si>
  <si>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</si>
  <si>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</si>
  <si>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</si>
  <si>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</si>
  <si>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</si>
  <si>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</si>
  <si>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</si>
  <si>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</si>
  <si>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</si>
  <si>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</si>
  <si>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</si>
  <si>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</si>
  <si>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</si>
  <si>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</si>
  <si>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</si>
  <si>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</si>
  <si>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</si>
  <si>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</si>
  <si>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</si>
  <si>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</si>
  <si>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</si>
  <si>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</si>
  <si>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</si>
  <si>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</si>
  <si>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</si>
  <si>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</si>
  <si>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</si>
  <si>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</si>
  <si>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</si>
  <si>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</si>
  <si>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</si>
  <si>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</si>
  <si>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</si>
  <si>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</si>
  <si>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</si>
  <si>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</si>
  <si>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</si>
  <si>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</si>
  <si>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</si>
  <si>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</si>
  <si>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</si>
  <si>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</si>
  <si>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</si>
  <si>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</si>
  <si>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</si>
  <si>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</si>
  <si>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</si>
  <si>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</si>
  <si>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</si>
  <si>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</si>
  <si>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</si>
  <si>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</si>
  <si>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</si>
  <si>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</si>
  <si>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</si>
  <si>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</si>
  <si>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</si>
  <si>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</si>
  <si>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</si>
  <si>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</si>
  <si>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</si>
  <si>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</si>
  <si>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</si>
  <si>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</si>
  <si>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</si>
  <si>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</si>
  <si>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</si>
  <si>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</si>
  <si>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</si>
  <si>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</si>
  <si>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</si>
  <si>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</si>
  <si>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</si>
  <si>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</si>
  <si>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</si>
  <si>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</si>
  <si>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</si>
  <si>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</si>
  <si>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</si>
  <si>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</si>
  <si>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</si>
  <si>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</si>
  <si>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</si>
  <si>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</si>
  <si>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</si>
  <si>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</si>
  <si>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</si>
  <si>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</si>
  <si>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</si>
  <si>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</si>
  <si>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</si>
  <si>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</si>
  <si>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</si>
  <si>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</si>
  <si>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</si>
  <si>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</si>
  <si>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</si>
  <si>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</si>
  <si>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</si>
  <si>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</si>
  <si>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</si>
  <si>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</si>
  <si>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</si>
  <si>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</si>
  <si>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</si>
  <si>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</si>
  <si>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</si>
  <si>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</si>
  <si>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</si>
  <si>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</si>
  <si>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</si>
  <si>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</si>
  <si>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</si>
  <si>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</si>
  <si>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</si>
  <si>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</si>
  <si>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</si>
  <si>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</si>
  <si>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</si>
  <si>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</si>
  <si>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</si>
  <si>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</si>
  <si>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</si>
  <si>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</si>
  <si>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</si>
  <si>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</si>
  <si>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</si>
  <si>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</si>
  <si>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</si>
  <si>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</si>
  <si>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</si>
  <si>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</si>
  <si>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</si>
  <si>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</si>
  <si>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</si>
  <si>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</si>
  <si>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</si>
  <si>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</si>
  <si>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</si>
  <si>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</si>
  <si>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</si>
  <si>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</si>
  <si>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</si>
  <si>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</si>
  <si>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</si>
  <si>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</si>
  <si>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</si>
  <si>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</si>
  <si>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</si>
  <si>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</si>
  <si>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</si>
  <si>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</si>
  <si>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</si>
  <si>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</si>
  <si>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</si>
  <si>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</si>
  <si>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</si>
  <si>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</si>
  <si>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</si>
  <si>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</si>
  <si>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</si>
  <si>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</si>
  <si>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</si>
  <si>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</si>
  <si>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</si>
  <si>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</si>
  <si>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</si>
  <si>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</si>
  <si>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</si>
  <si>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</si>
  <si>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</si>
  <si>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</si>
  <si>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</si>
  <si>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</si>
  <si>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</si>
  <si>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</si>
  <si>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</si>
  <si>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</si>
  <si>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</si>
  <si>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</si>
  <si>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</si>
  <si>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</si>
  <si>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</si>
  <si>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</si>
  <si>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</si>
  <si>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</si>
  <si>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</si>
  <si>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</si>
  <si>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</si>
  <si>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</si>
  <si>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</si>
  <si>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</si>
  <si>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</si>
  <si>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</si>
  <si>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</si>
  <si>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</si>
  <si>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</si>
  <si>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</si>
  <si>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</si>
  <si>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</si>
  <si>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</si>
  <si>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</si>
  <si>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</si>
  <si>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</si>
  <si>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</si>
  <si>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</si>
  <si>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</si>
  <si>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</si>
  <si>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</si>
  <si>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</si>
  <si>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</si>
  <si>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</si>
  <si>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</si>
  <si>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</si>
  <si>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</si>
  <si>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</si>
  <si>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</si>
  <si>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</si>
  <si>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</si>
  <si>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</si>
  <si>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</si>
  <si>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</si>
  <si>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</si>
  <si>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</si>
  <si>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</si>
  <si>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</si>
  <si>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</si>
  <si>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</si>
  <si>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</si>
  <si>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</si>
  <si>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</si>
  <si>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</si>
  <si>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</si>
  <si>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</si>
  <si>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</si>
  <si>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</si>
  <si>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</si>
  <si>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</si>
  <si>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</si>
  <si>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</si>
  <si>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</si>
  <si>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</si>
  <si>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</si>
  <si>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</si>
  <si>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</si>
  <si>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</si>
  <si>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</si>
  <si>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</si>
  <si>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</si>
  <si>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</si>
  <si>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</si>
  <si>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</si>
  <si>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</si>
  <si>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</si>
  <si>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</si>
  <si>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</si>
  <si>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</si>
  <si>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</si>
  <si>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</si>
  <si>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</si>
  <si>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</si>
  <si>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</si>
  <si>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</si>
  <si>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</si>
  <si>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</si>
  <si>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</si>
  <si>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</si>
  <si>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</si>
  <si>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</si>
  <si>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</si>
  <si>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</si>
  <si>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</si>
  <si>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</si>
  <si>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</si>
  <si>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</si>
  <si>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</si>
  <si>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</si>
  <si>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</si>
  <si>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</si>
  <si>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</si>
  <si>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</si>
  <si>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</si>
  <si>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</si>
  <si>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</si>
  <si>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</si>
  <si>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</si>
  <si>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</si>
  <si>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</si>
  <si>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</si>
  <si>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</si>
  <si>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</si>
  <si>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</si>
  <si>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</si>
  <si>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</si>
  <si>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</si>
  <si>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</si>
  <si>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</si>
  <si>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</si>
  <si>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</si>
  <si>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</si>
  <si>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</si>
  <si>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</si>
  <si>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</si>
  <si>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</si>
  <si>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</si>
  <si>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</si>
  <si>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</si>
  <si>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</si>
  <si>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</si>
  <si>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</si>
  <si>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</si>
  <si>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</si>
  <si>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</si>
  <si>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</si>
  <si>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</si>
  <si>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</si>
  <si>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</si>
  <si>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</si>
  <si>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</si>
  <si>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</si>
  <si>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</si>
  <si>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</si>
  <si>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</si>
  <si>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</si>
  <si>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</si>
  <si>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</si>
  <si>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</si>
  <si>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</si>
  <si>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</si>
  <si>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</si>
  <si>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</si>
  <si>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</si>
  <si>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</si>
  <si>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</si>
  <si>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</si>
  <si>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</si>
  <si>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</si>
  <si>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</si>
  <si>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</si>
  <si>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</si>
  <si>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</si>
  <si>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</si>
  <si>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</si>
  <si>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</si>
  <si>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</si>
  <si>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</si>
  <si>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</si>
  <si>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</si>
  <si>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</si>
  <si>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</si>
  <si>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</si>
  <si>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</si>
  <si>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</si>
  <si>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</si>
  <si>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</si>
  <si>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</si>
  <si>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</si>
  <si>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</si>
  <si>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</si>
  <si>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</si>
  <si>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</si>
  <si>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</si>
  <si>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</si>
  <si>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</si>
  <si>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</si>
  <si>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</si>
  <si>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</si>
  <si>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</si>
  <si>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</si>
  <si>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</si>
  <si>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</si>
  <si>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</si>
  <si>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</si>
  <si>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</si>
  <si>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</si>
  <si>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</si>
  <si>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</si>
  <si>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</si>
  <si>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</si>
  <si>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</si>
  <si>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</si>
  <si>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</si>
  <si>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</si>
  <si>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</si>
  <si>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</si>
  <si>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</si>
  <si>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</si>
  <si>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</si>
  <si>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</si>
  <si>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</si>
  <si>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</si>
  <si>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</si>
  <si>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</si>
  <si>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</si>
  <si>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</si>
  <si>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</si>
  <si>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</si>
  <si>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</si>
  <si>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</si>
  <si>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</si>
  <si>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</si>
  <si>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</si>
  <si>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</si>
  <si>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</si>
  <si>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</si>
  <si>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</si>
  <si>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</si>
  <si>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</si>
  <si>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</si>
  <si>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</si>
  <si>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</si>
  <si>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</si>
  <si>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</si>
  <si>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</si>
  <si>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</si>
  <si>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</si>
  <si>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</si>
  <si>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</si>
  <si>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</si>
  <si>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</si>
  <si>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</si>
  <si>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</si>
  <si>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</si>
  <si>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</si>
  <si>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</si>
  <si>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</si>
  <si>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</si>
  <si>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</si>
  <si>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</si>
  <si>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</si>
  <si>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</si>
  <si>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</si>
  <si>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</si>
  <si>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</si>
  <si>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</si>
  <si>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</si>
  <si>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</si>
  <si>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</si>
  <si>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</si>
  <si>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</si>
  <si>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</si>
  <si>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</si>
  <si>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</si>
  <si>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</si>
  <si>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</si>
  <si>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</si>
  <si>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</si>
  <si>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</si>
  <si>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</si>
  <si>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</si>
  <si>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</si>
  <si>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</si>
  <si>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</si>
  <si>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</si>
  <si>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</si>
  <si>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</si>
  <si>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</si>
  <si>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</si>
  <si>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</si>
  <si>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</si>
  <si>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</si>
  <si>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</si>
  <si>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</si>
  <si>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</si>
  <si>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</si>
  <si>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</si>
  <si>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</si>
  <si>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</si>
  <si>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</si>
  <si>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</si>
  <si>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</si>
  <si>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</si>
  <si>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</si>
  <si>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</si>
  <si>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</si>
  <si>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</si>
  <si>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</si>
  <si>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</si>
  <si>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</si>
  <si>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</si>
  <si>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</si>
  <si>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</si>
  <si>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</si>
  <si>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</si>
  <si>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</si>
  <si>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</si>
  <si>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</si>
  <si>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</si>
  <si>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</si>
  <si>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</si>
  <si>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</si>
  <si>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</si>
  <si>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</si>
  <si>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</si>
  <si>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</si>
  <si>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</si>
  <si>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</si>
  <si>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</si>
  <si>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</si>
  <si>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</si>
  <si>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</si>
  <si>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</si>
  <si>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</si>
  <si>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</si>
  <si>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</si>
  <si>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</si>
  <si>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</si>
  <si>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</si>
  <si>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</si>
  <si>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</si>
  <si>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</si>
  <si>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</si>
  <si>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</si>
  <si>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</si>
  <si>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</si>
  <si>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</si>
  <si>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</si>
  <si>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</si>
  <si>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</si>
  <si>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</si>
  <si>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</si>
  <si>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</si>
  <si>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</si>
  <si>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</si>
  <si>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</si>
  <si>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</si>
  <si>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</si>
  <si>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</si>
  <si>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</si>
  <si>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</si>
  <si>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</si>
  <si>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</si>
  <si>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</si>
  <si>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</si>
  <si>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</si>
  <si>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</si>
  <si>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</si>
  <si>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</si>
  <si>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</si>
  <si>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</si>
  <si>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</si>
  <si>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</si>
  <si>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</si>
  <si>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</si>
  <si>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</si>
  <si>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</si>
  <si>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</si>
  <si>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</si>
  <si>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</si>
  <si>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</si>
  <si>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</si>
  <si>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</si>
  <si>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</si>
  <si>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</si>
  <si>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</si>
  <si>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</si>
  <si>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</si>
  <si>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</si>
  <si>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</si>
  <si>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</si>
  <si>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</si>
  <si>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</si>
  <si>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</si>
  <si>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</si>
  <si>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</si>
  <si>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</si>
  <si>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</si>
  <si>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</si>
  <si>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</si>
  <si>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</si>
  <si>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</si>
  <si>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</si>
  <si>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</si>
  <si>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</si>
  <si>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</si>
  <si>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</si>
  <si>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</si>
  <si>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</si>
  <si>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</si>
  <si>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</si>
  <si>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</si>
  <si>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</si>
  <si>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</si>
  <si>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</si>
  <si>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</si>
  <si>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</si>
  <si>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</si>
  <si>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</si>
  <si>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</si>
  <si>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</si>
  <si>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</si>
  <si>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</si>
  <si>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</si>
  <si>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</si>
  <si>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</si>
  <si>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</si>
  <si>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</si>
  <si>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</si>
  <si>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</si>
  <si>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</si>
  <si>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</si>
  <si>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</si>
  <si>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</si>
  <si>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</si>
  <si>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</si>
  <si>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</si>
  <si>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</si>
  <si>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</si>
  <si>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</si>
  <si>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</si>
  <si>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</si>
  <si>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</si>
  <si>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</si>
  <si>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</si>
  <si>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</si>
  <si>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</si>
  <si>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</si>
  <si>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</si>
  <si>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</si>
  <si>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</si>
  <si>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</si>
  <si>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</si>
  <si>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</si>
  <si>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</si>
  <si>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</si>
  <si>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</si>
  <si>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</si>
  <si>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</si>
  <si>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</si>
  <si>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</si>
  <si>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</si>
  <si>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</si>
  <si>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</si>
  <si>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</si>
  <si>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</si>
  <si>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</si>
  <si>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</si>
  <si>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</si>
  <si>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</si>
  <si>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</si>
  <si>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</si>
  <si>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</si>
  <si>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</si>
  <si>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</si>
  <si>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</si>
  <si>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</si>
  <si>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</si>
  <si>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</si>
  <si>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</si>
  <si>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</si>
  <si>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</si>
  <si>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</si>
  <si>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</si>
  <si>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</si>
  <si>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</si>
  <si>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</si>
  <si>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</si>
  <si>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</si>
  <si>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</si>
  <si>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</si>
  <si>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</si>
  <si>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</si>
  <si>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</si>
  <si>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</si>
  <si>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</si>
  <si>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</si>
  <si>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</si>
  <si>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</si>
  <si>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</si>
  <si>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</si>
  <si>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</si>
  <si>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</si>
  <si>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</si>
  <si>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</si>
  <si>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</si>
  <si>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</si>
  <si>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</si>
  <si>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</si>
  <si>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</si>
  <si>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</si>
  <si>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</si>
  <si>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</si>
  <si>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</si>
  <si>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</si>
  <si>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</si>
  <si>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</si>
  <si>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</si>
  <si>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</si>
  <si>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</si>
  <si>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</si>
  <si>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</si>
  <si>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</si>
  <si>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</si>
  <si>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</si>
  <si>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</si>
  <si>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</si>
  <si>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</si>
  <si>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</si>
  <si>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</si>
  <si>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</si>
  <si>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</si>
  <si>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</si>
  <si>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</si>
  <si>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</si>
  <si>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</si>
  <si>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</si>
  <si>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</si>
  <si>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</si>
  <si>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</si>
  <si>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</si>
  <si>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</si>
  <si>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</si>
  <si>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</si>
  <si>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</si>
  <si>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</si>
  <si>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</si>
  <si>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</si>
  <si>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</si>
  <si>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</si>
  <si>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</si>
  <si>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</si>
  <si>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</si>
  <si>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</si>
  <si>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</si>
  <si>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</si>
  <si>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</si>
  <si>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</si>
  <si>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</si>
  <si>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</si>
  <si>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</si>
  <si>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</si>
  <si>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</si>
  <si>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</si>
  <si>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</si>
  <si>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</si>
  <si>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</si>
  <si>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</si>
  <si>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</si>
  <si>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</si>
  <si>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</si>
  <si>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</si>
  <si>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</si>
  <si>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</si>
  <si>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</si>
  <si>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</si>
  <si>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</si>
  <si>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</si>
  <si>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</si>
  <si>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</si>
  <si>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</si>
  <si>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</si>
  <si>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</si>
  <si>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</si>
  <si>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</si>
  <si>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</si>
  <si>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</si>
  <si>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</si>
  <si>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</si>
  <si>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</si>
  <si>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</si>
  <si>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</si>
  <si>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</si>
  <si>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</si>
  <si>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</si>
  <si>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</si>
  <si>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</si>
  <si>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</si>
  <si>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</si>
  <si>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</si>
  <si>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</si>
  <si>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</si>
  <si>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</si>
  <si>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</si>
  <si>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</si>
  <si>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</si>
  <si>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</si>
  <si>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</si>
  <si>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</si>
  <si>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</si>
  <si>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</si>
  <si>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</si>
  <si>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</si>
  <si>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</si>
  <si>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</si>
  <si>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</si>
  <si>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</si>
  <si>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</si>
  <si>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</si>
  <si>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</si>
  <si>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</si>
  <si>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</si>
  <si>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</si>
  <si>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</si>
  <si>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</si>
  <si>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</si>
  <si>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</si>
  <si>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</si>
  <si>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</si>
  <si>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</si>
  <si>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</si>
  <si>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</si>
  <si>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</si>
  <si>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</si>
  <si>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</si>
  <si>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</si>
  <si>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</si>
  <si>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</si>
  <si>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</si>
  <si>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</si>
  <si>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</si>
  <si>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</si>
  <si>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</si>
  <si>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</si>
  <si>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</si>
  <si>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</si>
  <si>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</si>
  <si>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</si>
  <si>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</si>
  <si>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</si>
  <si>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</si>
  <si>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</si>
  <si>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</si>
  <si>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</si>
  <si>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</si>
  <si>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</si>
  <si>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</si>
  <si>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</si>
  <si>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</si>
  <si>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</si>
  <si>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</si>
  <si>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</si>
  <si>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</si>
  <si>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</si>
  <si>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</si>
  <si>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</si>
  <si>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</si>
  <si>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</si>
  <si>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</si>
  <si>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</si>
  <si>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</si>
  <si>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</si>
  <si>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</si>
  <si>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</si>
  <si>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</si>
  <si>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</si>
  <si>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</si>
  <si>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</si>
  <si>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</si>
  <si>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</si>
  <si>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</si>
  <si>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</si>
  <si>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</si>
  <si>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</si>
  <si>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</si>
  <si>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</si>
  <si>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</si>
  <si>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</si>
  <si>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</si>
  <si>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</si>
  <si>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</si>
  <si>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</si>
  <si>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</si>
  <si>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</si>
  <si>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</si>
  <si>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</si>
  <si>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</si>
  <si>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</si>
  <si>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</si>
  <si>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</si>
  <si>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</si>
  <si>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</si>
  <si>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</si>
  <si>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</si>
  <si>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</si>
  <si>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</si>
  <si>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</si>
  <si>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</si>
  <si>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</si>
  <si>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</si>
  <si>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</si>
  <si>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</si>
  <si>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</si>
  <si>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</si>
  <si>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</si>
  <si>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</si>
  <si>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</si>
  <si>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</si>
  <si>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</si>
  <si>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</si>
  <si>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</si>
  <si>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</si>
  <si>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</si>
  <si>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</si>
  <si>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</si>
  <si>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</si>
  <si>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</si>
  <si>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</si>
  <si>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</si>
  <si>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</si>
  <si>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</si>
  <si>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</si>
  <si>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</si>
  <si>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</si>
  <si>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</si>
  <si>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</si>
  <si>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</si>
  <si>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</si>
  <si>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</si>
  <si>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</si>
  <si>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</si>
  <si>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</si>
  <si>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</si>
  <si>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</si>
  <si>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</si>
  <si>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</si>
  <si>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</si>
  <si>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</si>
  <si>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</si>
  <si>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</si>
  <si>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</si>
  <si>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</si>
  <si>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</si>
  <si>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</si>
  <si>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</si>
  <si>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</si>
  <si>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</si>
  <si>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</si>
  <si>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</si>
  <si>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</si>
  <si>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</si>
  <si>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</si>
  <si>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</si>
  <si>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</si>
  <si>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</si>
  <si>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</si>
  <si>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</si>
  <si>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</si>
  <si>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</si>
  <si>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</si>
  <si>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</si>
  <si>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</si>
  <si>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</si>
  <si>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</si>
  <si>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</si>
  <si>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</si>
  <si>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</si>
  <si>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</si>
  <si>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</si>
  <si>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</si>
  <si>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</si>
  <si>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</si>
  <si>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</si>
  <si>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</si>
  <si>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</si>
  <si>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</si>
  <si>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</si>
  <si>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</si>
  <si>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</si>
  <si>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</si>
  <si>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</si>
  <si>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</si>
  <si>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</si>
  <si>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</si>
  <si>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</si>
  <si>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</si>
  <si>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</si>
  <si>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</si>
  <si>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</si>
  <si>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</si>
  <si>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</si>
  <si>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</si>
  <si>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</si>
  <si>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</si>
  <si>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</si>
  <si>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</si>
  <si>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</si>
  <si>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</si>
  <si>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</si>
  <si>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</si>
  <si>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</si>
  <si>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</si>
  <si>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</si>
  <si>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</si>
  <si>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</si>
  <si>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</si>
  <si>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</si>
  <si>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</si>
  <si>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</si>
  <si>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</si>
  <si>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</si>
  <si>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</si>
  <si>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</si>
  <si>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</si>
  <si>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</si>
  <si>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</si>
  <si>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</si>
  <si>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</si>
  <si>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</si>
  <si>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</si>
  <si>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</si>
  <si>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</si>
  <si>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</si>
  <si>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</si>
  <si>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</si>
  <si>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</si>
  <si>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</si>
  <si>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</si>
  <si>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</si>
  <si>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</si>
  <si>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</si>
  <si>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</si>
  <si>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</si>
  <si>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</si>
  <si>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</si>
  <si>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</si>
  <si>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</si>
  <si>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</si>
  <si>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</si>
  <si>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</si>
  <si>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</si>
  <si>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</si>
  <si>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</si>
  <si>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</si>
  <si>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</si>
  <si>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</si>
  <si>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</si>
  <si>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</si>
  <si>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</si>
  <si>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</si>
  <si>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</si>
  <si>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</si>
  <si>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</si>
  <si>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</si>
  <si>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</si>
  <si>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</si>
  <si>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</si>
  <si>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</si>
  <si>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</si>
  <si>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</si>
  <si>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</si>
  <si>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</si>
  <si>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</si>
  <si>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</si>
  <si>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</si>
  <si>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</si>
  <si>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</si>
  <si>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</si>
  <si>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</si>
  <si>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</si>
  <si>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</si>
  <si>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</si>
  <si>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</si>
  <si>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</si>
  <si>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</si>
  <si>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</si>
  <si>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</si>
  <si>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</si>
  <si>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</si>
  <si>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</si>
  <si>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</si>
  <si>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</si>
  <si>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</si>
  <si>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</si>
  <si>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</si>
  <si>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</si>
  <si>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</si>
  <si>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</si>
  <si>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</si>
  <si>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</si>
  <si>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</si>
  <si>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</si>
  <si>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</si>
  <si>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</si>
  <si>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</si>
  <si>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</si>
  <si>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</si>
  <si>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</si>
  <si>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</si>
  <si>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</si>
  <si>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</si>
  <si>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</si>
  <si>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</si>
  <si>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</si>
  <si>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</si>
  <si>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</si>
  <si>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</si>
  <si>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</si>
  <si>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</si>
  <si>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</si>
  <si>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</si>
  <si>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</si>
  <si>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</si>
  <si>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</si>
  <si>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</si>
  <si>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</si>
  <si>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</si>
  <si>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</si>
  <si>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</si>
  <si>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</si>
  <si>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</si>
  <si>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</si>
  <si>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</si>
  <si>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</si>
  <si>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</si>
  <si>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</si>
  <si>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</si>
  <si>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</si>
  <si>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</si>
  <si>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</si>
  <si>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</si>
  <si>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</si>
  <si>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</si>
  <si>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</si>
  <si>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</si>
  <si>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</si>
  <si>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</si>
  <si>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</si>
  <si>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</si>
  <si>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</si>
  <si>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</si>
  <si>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</si>
  <si>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</si>
  <si>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</si>
  <si>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</si>
  <si>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</si>
  <si>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</si>
  <si>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</si>
  <si>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</si>
  <si>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</si>
  <si>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</si>
  <si>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</si>
  <si>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</si>
  <si>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</si>
  <si>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</si>
  <si>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</si>
  <si>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</si>
  <si>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</si>
  <si>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</si>
  <si>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</si>
  <si>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</si>
  <si>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</si>
  <si>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</si>
  <si>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</si>
  <si>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</si>
  <si>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</si>
  <si>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</si>
  <si>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</si>
  <si>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</si>
  <si>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</si>
  <si>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</si>
  <si>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</si>
  <si>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</si>
  <si>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</si>
  <si>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</si>
  <si>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</si>
  <si>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</si>
  <si>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</si>
  <si>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</si>
  <si>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</si>
  <si>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</si>
  <si>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</si>
  <si>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</si>
  <si>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</si>
  <si>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</si>
  <si>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</si>
  <si>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</si>
  <si>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</si>
  <si>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</si>
  <si>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</si>
  <si>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</si>
  <si>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</si>
  <si>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</si>
  <si>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</si>
  <si>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</si>
  <si>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</si>
  <si>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</si>
  <si>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</si>
  <si>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</si>
  <si>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</si>
  <si>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</si>
  <si>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</si>
  <si>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</si>
  <si>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</si>
  <si>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</si>
  <si>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</si>
  <si>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</si>
  <si>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</si>
  <si>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</si>
  <si>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</si>
  <si>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</si>
  <si>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</si>
  <si>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</si>
  <si>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</si>
  <si>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</si>
  <si>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</si>
  <si>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</si>
  <si>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</si>
  <si>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</si>
  <si>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</si>
  <si>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</si>
  <si>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</si>
  <si>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</si>
  <si>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</si>
  <si>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</si>
  <si>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</si>
  <si>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</si>
  <si>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</si>
  <si>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</si>
  <si>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</si>
  <si>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</si>
  <si>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</si>
  <si>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</si>
  <si>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</si>
  <si>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</si>
  <si>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</si>
  <si>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</si>
  <si>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</si>
  <si>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</si>
  <si>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</si>
  <si>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</si>
  <si>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</si>
  <si>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</si>
  <si>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</si>
  <si>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</si>
  <si>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</si>
  <si>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</si>
  <si>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</si>
  <si>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</si>
  <si>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</si>
  <si>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</si>
  <si>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</si>
  <si>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</si>
  <si>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</si>
  <si>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</si>
  <si>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</si>
  <si>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</si>
  <si>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</si>
  <si>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</si>
  <si>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</si>
  <si>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</si>
  <si>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</si>
  <si>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</si>
  <si>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</si>
  <si>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</si>
  <si>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</si>
  <si>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</si>
  <si>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</si>
  <si>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</si>
  <si>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</si>
  <si>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</si>
  <si>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</si>
  <si>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</si>
  <si>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</si>
  <si>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</si>
  <si>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</si>
  <si>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</si>
  <si>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</si>
  <si>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</si>
  <si>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</si>
  <si>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</si>
  <si>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</si>
  <si>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</si>
  <si>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</si>
  <si>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</si>
  <si>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</si>
  <si>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</si>
  <si>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</si>
  <si>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</si>
  <si>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</si>
  <si>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</si>
  <si>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</si>
  <si>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</si>
  <si>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</si>
  <si>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</si>
  <si>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</si>
  <si>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</si>
  <si>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</si>
  <si>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</si>
  <si>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</si>
  <si>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</si>
  <si>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</si>
  <si>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</si>
  <si>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</si>
  <si>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</si>
  <si>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</si>
  <si>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</si>
  <si>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</si>
  <si>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</si>
  <si>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</si>
  <si>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</si>
  <si>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</si>
  <si>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</si>
  <si>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</si>
  <si>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</si>
  <si>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</si>
  <si>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</si>
  <si>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</si>
  <si>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</si>
  <si>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</si>
  <si>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</si>
  <si>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</si>
  <si>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</si>
  <si>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</si>
  <si>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</si>
  <si>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</si>
  <si>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</si>
  <si>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</si>
  <si>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</si>
  <si>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</si>
  <si>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</si>
  <si>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</si>
  <si>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</si>
  <si>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</si>
  <si>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</si>
  <si>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</si>
  <si>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</si>
  <si>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</si>
  <si>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</si>
  <si>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</si>
  <si>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</si>
  <si>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</si>
  <si>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</si>
  <si>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</si>
  <si>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</si>
  <si>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</si>
  <si>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</si>
  <si>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</si>
  <si>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</si>
  <si>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</si>
  <si>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</si>
  <si>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</si>
  <si>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</si>
  <si>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</si>
  <si>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</si>
  <si>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</si>
  <si>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</si>
  <si>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</si>
  <si>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</si>
  <si>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</si>
  <si>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</si>
  <si>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</si>
  <si>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</si>
  <si>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</si>
  <si>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</si>
  <si>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</si>
  <si>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</si>
  <si>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</si>
  <si>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</si>
  <si>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</si>
  <si>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</si>
  <si>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</si>
  <si>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</si>
  <si>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</si>
  <si>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</si>
  <si>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</si>
  <si>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</si>
  <si>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</si>
  <si>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</si>
  <si>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</si>
  <si>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</si>
  <si>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</si>
  <si>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</si>
  <si>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</si>
  <si>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</si>
  <si>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</si>
  <si>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</si>
  <si>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</si>
  <si>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</si>
  <si>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</si>
  <si>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</si>
  <si>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</si>
  <si>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</si>
  <si>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</si>
  <si>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</si>
  <si>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</si>
  <si>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</si>
  <si>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</si>
  <si>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</si>
  <si>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</si>
  <si>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</si>
  <si>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</si>
  <si>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</si>
  <si>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</si>
  <si>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</si>
  <si>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</si>
  <si>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</si>
  <si>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</si>
  <si>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</si>
  <si>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</si>
  <si>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</si>
  <si>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</si>
  <si>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</si>
  <si>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</si>
  <si>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</si>
  <si>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</si>
  <si>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</si>
  <si>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</si>
  <si>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</si>
  <si>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</si>
  <si>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</si>
  <si>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</si>
  <si>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</si>
  <si>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</si>
  <si>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</si>
  <si>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</si>
  <si>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</si>
  <si>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</si>
  <si>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</si>
  <si>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</si>
  <si>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</si>
  <si>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</si>
  <si>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</si>
  <si>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</si>
  <si>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</si>
  <si>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</si>
  <si>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</si>
  <si>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</si>
  <si>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</si>
  <si>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</si>
  <si>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</si>
  <si>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</si>
  <si>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</si>
  <si>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</si>
  <si>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</si>
  <si>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</si>
  <si>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</si>
  <si>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</si>
  <si>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</si>
  <si>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</si>
  <si>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</si>
  <si>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</si>
  <si>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</si>
  <si>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</si>
  <si>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</si>
  <si>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</si>
  <si>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</si>
  <si>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</si>
  <si>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</si>
  <si>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</si>
  <si>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</si>
  <si>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</si>
  <si>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</si>
  <si>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</si>
  <si>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</si>
  <si>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</si>
  <si>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</si>
  <si>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</si>
  <si>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</si>
  <si>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</si>
  <si>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</si>
  <si>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</si>
  <si>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</si>
  <si>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</si>
  <si>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</si>
  <si>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</si>
  <si>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</si>
  <si>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</si>
  <si>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</si>
  <si>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</si>
  <si>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</si>
  <si>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</si>
  <si>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</si>
  <si>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</si>
  <si>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</si>
  <si>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</si>
  <si>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</si>
  <si>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</si>
  <si>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</si>
  <si>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</si>
  <si>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</si>
  <si>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</si>
  <si>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</si>
  <si>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</si>
  <si>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</si>
  <si>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</si>
  <si>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</si>
  <si>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</si>
  <si>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</si>
  <si>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</si>
  <si>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</si>
  <si>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</si>
  <si>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</si>
  <si>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</si>
  <si>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</si>
  <si>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</si>
  <si>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</si>
  <si>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</si>
  <si>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</si>
  <si>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</si>
  <si>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</si>
  <si>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</si>
  <si>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</si>
  <si>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</si>
  <si>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</si>
  <si>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</si>
  <si>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</si>
  <si>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</si>
  <si>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</si>
  <si>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</si>
  <si>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</si>
  <si>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</si>
  <si>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</si>
  <si>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</si>
  <si>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</si>
  <si>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</si>
  <si>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</si>
  <si>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</si>
  <si>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</si>
  <si>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</si>
  <si>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</si>
  <si>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</si>
  <si>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</si>
  <si>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</si>
  <si>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</si>
  <si>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</si>
  <si>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</si>
  <si>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</si>
  <si>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</si>
  <si>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</si>
  <si>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</si>
  <si>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</si>
  <si>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</si>
  <si>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</si>
  <si>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</si>
  <si>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</si>
  <si>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</si>
  <si>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</si>
  <si>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</si>
  <si>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</si>
  <si>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</si>
  <si>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</si>
  <si>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</si>
  <si>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</si>
  <si>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</si>
  <si>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</si>
  <si>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</si>
  <si>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</si>
  <si>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</si>
  <si>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</si>
  <si>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</si>
  <si>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</si>
  <si>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</si>
  <si>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</si>
  <si>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</si>
  <si>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</si>
  <si>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</si>
  <si>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</si>
  <si>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</si>
  <si>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</si>
  <si>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</si>
  <si>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</si>
  <si>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</si>
  <si>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</si>
  <si>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</si>
  <si>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</si>
  <si>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</si>
  <si>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</si>
  <si>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</si>
  <si>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</si>
  <si>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</si>
  <si>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</si>
  <si>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</si>
  <si>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</si>
  <si>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</si>
  <si>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</si>
  <si>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</si>
  <si>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</si>
  <si>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</si>
  <si>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</si>
  <si>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</si>
  <si>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</si>
  <si>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</si>
  <si>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</si>
  <si>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</si>
  <si>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</si>
  <si>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</si>
  <si>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</si>
  <si>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</si>
  <si>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</si>
  <si>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</si>
  <si>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</si>
  <si>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</si>
  <si>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</si>
  <si>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</si>
  <si>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</si>
  <si>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</si>
  <si>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</si>
  <si>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</si>
  <si>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</si>
  <si>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</si>
  <si>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</si>
  <si>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</si>
  <si>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</si>
  <si>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</si>
  <si>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</si>
  <si>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</si>
  <si>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</si>
  <si>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</si>
  <si>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</si>
  <si>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</si>
  <si>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</si>
  <si>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</si>
  <si>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</si>
  <si>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</si>
  <si>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</si>
  <si>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</si>
  <si>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</si>
  <si>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</si>
  <si>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</si>
  <si>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</si>
  <si>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</si>
  <si>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</si>
  <si>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</si>
  <si>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</si>
  <si>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</si>
  <si>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</si>
  <si>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</si>
  <si>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</si>
  <si>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</si>
  <si>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</si>
  <si>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</si>
  <si>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</si>
  <si>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</si>
  <si>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</si>
  <si>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</si>
  <si>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</si>
  <si>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</si>
  <si>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</si>
  <si>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</si>
  <si>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</si>
  <si>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</si>
  <si>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</si>
  <si>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</si>
  <si>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</si>
  <si>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</si>
  <si>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</si>
  <si>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</si>
  <si>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</si>
  <si>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</si>
  <si>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</si>
  <si>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</si>
  <si>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</si>
  <si>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</si>
  <si>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</si>
  <si>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</si>
  <si>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</si>
  <si>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</si>
  <si>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</si>
  <si>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</si>
  <si>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</si>
  <si>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</si>
  <si>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</si>
  <si>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</si>
  <si>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</si>
  <si>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</si>
  <si>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</si>
  <si>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</si>
  <si>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</si>
  <si>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</si>
  <si>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</si>
  <si>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</si>
  <si>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</si>
  <si>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</si>
  <si>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</si>
  <si>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</si>
  <si>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</si>
  <si>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</si>
  <si>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</si>
  <si>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</si>
  <si>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</si>
  <si>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</si>
  <si>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</si>
  <si>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</si>
  <si>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</si>
  <si>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</si>
  <si>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</si>
  <si>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</si>
  <si>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</si>
  <si>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</si>
  <si>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</si>
  <si>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</si>
  <si>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</si>
  <si>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</si>
  <si>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</si>
  <si>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</si>
  <si>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</si>
  <si>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</si>
  <si>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</si>
  <si>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</si>
  <si>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</si>
  <si>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</si>
  <si>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</si>
  <si>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</si>
  <si>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</si>
  <si>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</si>
  <si>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</si>
  <si>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</si>
  <si>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</si>
  <si>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</si>
  <si>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</si>
  <si>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</si>
  <si>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</si>
  <si>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</si>
  <si>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</si>
  <si>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</si>
  <si>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</si>
  <si>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</si>
  <si>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</si>
  <si>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</si>
  <si>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</si>
  <si>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</si>
  <si>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</si>
  <si>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</si>
  <si>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</si>
  <si>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</si>
  <si>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</si>
  <si>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</si>
  <si>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</si>
  <si>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</si>
  <si>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</si>
  <si>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</si>
  <si>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</si>
  <si>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</si>
  <si>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</si>
  <si>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</si>
  <si>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</si>
  <si>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</si>
  <si>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</si>
  <si>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</si>
  <si>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</si>
  <si>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</si>
  <si>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</si>
  <si>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</si>
  <si>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</si>
  <si>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</si>
  <si>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</si>
  <si>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</si>
  <si>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</si>
  <si>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</si>
  <si>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</si>
  <si>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</si>
  <si>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</si>
  <si>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</si>
  <si>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</si>
  <si>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</si>
  <si>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</si>
  <si>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</si>
  <si>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</si>
  <si>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</si>
  <si>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</si>
  <si>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</si>
  <si>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</si>
  <si>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</si>
  <si>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</si>
  <si>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</si>
  <si>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</si>
  <si>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</si>
  <si>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</si>
  <si>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</si>
  <si>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</si>
  <si>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</si>
  <si>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</si>
  <si>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</si>
  <si>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</si>
  <si>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</si>
  <si>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</si>
  <si>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</si>
  <si>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</si>
  <si>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</si>
  <si>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</si>
  <si>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</si>
  <si>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</si>
  <si>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</si>
  <si>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</si>
  <si>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</si>
  <si>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</si>
  <si>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</si>
  <si>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</si>
  <si>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</si>
  <si>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</si>
  <si>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</si>
  <si>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</si>
  <si>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</si>
  <si>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</si>
  <si>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</si>
  <si>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</si>
  <si>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</si>
  <si>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</si>
  <si>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</si>
  <si>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</si>
  <si>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</si>
  <si>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</si>
  <si>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</si>
  <si>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</si>
  <si>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</si>
  <si>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</si>
  <si>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</si>
  <si>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</si>
  <si>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</si>
  <si>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</si>
  <si>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</si>
  <si>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</si>
  <si>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</si>
  <si>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</si>
  <si>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</si>
  <si>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</si>
  <si>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</si>
  <si>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</si>
  <si>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</si>
  <si>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</si>
  <si>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</si>
  <si>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</si>
  <si>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</si>
  <si>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</si>
  <si>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</si>
  <si>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</si>
  <si>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</si>
  <si>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</si>
  <si>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</si>
  <si>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</si>
  <si>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</si>
  <si>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</si>
  <si>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</si>
  <si>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</si>
  <si>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</si>
  <si>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</si>
  <si>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</si>
  <si>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</si>
  <si>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</si>
  <si>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</si>
  <si>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</si>
  <si>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</si>
  <si>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</si>
  <si>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</si>
  <si>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</si>
  <si>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</si>
  <si>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</si>
  <si>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</si>
  <si>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</si>
  <si>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</si>
  <si>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</si>
  <si>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</si>
  <si>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</si>
  <si>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</si>
  <si>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</si>
  <si>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</si>
  <si>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</si>
  <si>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</si>
  <si>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</si>
  <si>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</si>
  <si>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</si>
  <si>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</si>
  <si>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</si>
  <si>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</si>
  <si>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</si>
  <si>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</si>
  <si>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</si>
  <si>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</si>
  <si>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</si>
  <si>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</si>
  <si>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</si>
  <si>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</si>
  <si>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</si>
  <si>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</si>
  <si>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</si>
  <si>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</si>
  <si>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</si>
  <si>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</si>
  <si>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</si>
  <si>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</si>
  <si>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</si>
  <si>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</si>
  <si>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</si>
  <si>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</si>
  <si>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</si>
  <si>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</si>
  <si>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</si>
  <si>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</si>
  <si>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</si>
  <si>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</si>
  <si>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</si>
  <si>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</si>
  <si>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</si>
  <si>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</si>
  <si>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</si>
  <si>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</si>
  <si>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</si>
  <si>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</si>
  <si>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</si>
  <si>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</si>
  <si>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</si>
  <si>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</si>
  <si>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</si>
  <si>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</si>
  <si>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</si>
  <si>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</si>
  <si>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</si>
  <si>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</si>
  <si>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</si>
  <si>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</si>
  <si>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</si>
  <si>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</si>
  <si>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</si>
  <si>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</si>
  <si>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</si>
  <si>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</si>
  <si>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</si>
  <si>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</si>
  <si>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</si>
  <si>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</si>
  <si>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</si>
  <si>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</si>
  <si>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</si>
  <si>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</si>
  <si>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</si>
  <si>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</si>
  <si>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</si>
  <si>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</si>
  <si>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</si>
  <si>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</si>
  <si>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</si>
  <si>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</si>
  <si>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</si>
  <si>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</si>
  <si>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</si>
  <si>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</si>
  <si>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</si>
  <si>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</si>
  <si>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</si>
  <si>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</si>
  <si>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</si>
  <si>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</si>
  <si>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</si>
  <si>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</si>
  <si>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</si>
  <si>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</si>
  <si>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</si>
  <si>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</si>
  <si>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</si>
  <si>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</si>
  <si>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</si>
  <si>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</si>
  <si>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</si>
  <si>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</si>
  <si>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</si>
  <si>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</si>
  <si>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</si>
  <si>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</si>
  <si>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</si>
  <si>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</si>
  <si>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</si>
  <si>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</si>
  <si>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</si>
  <si>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</si>
  <si>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</si>
  <si>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</si>
  <si>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</si>
  <si>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</si>
  <si>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</si>
  <si>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</si>
  <si>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</si>
  <si>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</si>
  <si>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</si>
  <si>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</si>
  <si>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</si>
  <si>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</si>
  <si>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</si>
  <si>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</si>
  <si>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</si>
  <si>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</si>
  <si>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</si>
  <si>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</si>
  <si>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</si>
  <si>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</si>
  <si>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</si>
  <si>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</si>
  <si>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</si>
  <si>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</si>
  <si>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</si>
  <si>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</si>
  <si>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</si>
  <si>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</si>
  <si>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</si>
  <si>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</si>
  <si>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</si>
  <si>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</si>
  <si>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</si>
  <si>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</si>
  <si>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</si>
  <si>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</si>
  <si>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</si>
  <si>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</si>
  <si>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</si>
  <si>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</si>
  <si>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</si>
  <si>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</si>
  <si>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</si>
  <si>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</si>
  <si>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</si>
  <si>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</si>
  <si>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</si>
  <si>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</si>
  <si>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</si>
  <si>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</si>
  <si>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</si>
  <si>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</si>
  <si>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</si>
  <si>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</si>
  <si>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</si>
  <si>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</si>
  <si>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</si>
  <si>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</si>
  <si>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</si>
  <si>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</si>
  <si>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</si>
  <si>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</si>
  <si>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</si>
  <si>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</si>
  <si>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</si>
  <si>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</si>
  <si>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</si>
  <si>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</si>
  <si>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</si>
  <si>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</si>
  <si>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</si>
  <si>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</si>
  <si>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</si>
  <si>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</si>
  <si>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</si>
  <si>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</si>
  <si>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</si>
  <si>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</si>
  <si>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</si>
  <si>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</si>
  <si>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</si>
  <si>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</si>
  <si>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</si>
  <si>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</si>
  <si>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</si>
  <si>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</si>
  <si>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</si>
  <si>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</si>
  <si>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</si>
  <si>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</si>
  <si>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</si>
  <si>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</si>
  <si>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</si>
  <si>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</si>
  <si>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</si>
  <si>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</si>
  <si>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</si>
  <si>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</si>
  <si>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</si>
  <si>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</si>
  <si>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</si>
  <si>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</si>
  <si>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</si>
  <si>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</si>
  <si>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</si>
  <si>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</si>
  <si>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</si>
  <si>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</si>
  <si>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</si>
  <si>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</si>
  <si>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</si>
  <si>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</si>
  <si>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</si>
  <si>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</si>
  <si>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</si>
  <si>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</si>
  <si>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</si>
  <si>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</si>
  <si>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</si>
  <si>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</si>
  <si>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</si>
  <si>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</si>
  <si>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</si>
  <si>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</si>
  <si>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</si>
  <si>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</si>
  <si>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</si>
  <si>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</si>
  <si>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</si>
  <si>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</si>
  <si>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</si>
  <si>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</si>
  <si>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</si>
  <si>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</si>
  <si>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</si>
  <si>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</si>
  <si>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</si>
  <si>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</si>
  <si>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</si>
  <si>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</si>
  <si>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</si>
  <si>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</si>
  <si>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</si>
  <si>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</si>
  <si>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</si>
  <si>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</si>
  <si>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</si>
  <si>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</si>
  <si>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</si>
  <si>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</si>
  <si>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</si>
  <si>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</si>
  <si>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</si>
  <si>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</si>
  <si>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</si>
  <si>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</si>
  <si>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</si>
  <si>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</si>
  <si>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</si>
  <si>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</si>
  <si>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</si>
  <si>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</si>
  <si>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</si>
  <si>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</si>
  <si>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</si>
  <si>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</si>
  <si>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</si>
  <si>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</si>
  <si>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</si>
  <si>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</si>
  <si>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</si>
  <si>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</si>
  <si>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</si>
  <si>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</si>
  <si>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</si>
  <si>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</si>
  <si>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</si>
  <si>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</si>
  <si>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</si>
  <si>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</si>
  <si>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</si>
  <si>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</si>
  <si>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</si>
  <si>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</si>
  <si>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</si>
  <si>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</si>
  <si>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</si>
  <si>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</si>
  <si>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</si>
  <si>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</si>
  <si>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</si>
  <si>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</si>
  <si>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</si>
  <si>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</si>
  <si>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</si>
  <si>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</si>
  <si>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</si>
  <si>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</si>
  <si>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</si>
  <si>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</si>
  <si>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</si>
  <si>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</si>
  <si>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</si>
  <si>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</si>
  <si>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</si>
  <si>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</si>
  <si>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</si>
  <si>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</si>
  <si>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</si>
  <si>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</si>
  <si>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</si>
  <si>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</si>
  <si>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</si>
  <si>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</si>
  <si>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</si>
  <si>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</si>
  <si>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</si>
  <si>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</si>
  <si>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</si>
  <si>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</si>
  <si>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</si>
  <si>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</si>
  <si>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</si>
  <si>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</si>
  <si>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</si>
  <si>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</si>
  <si>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</si>
  <si>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</si>
  <si>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</si>
  <si>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</si>
  <si>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</si>
  <si>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</si>
  <si>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</si>
  <si>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</si>
  <si>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</si>
  <si>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</si>
  <si>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</si>
  <si>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</si>
  <si>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</si>
  <si>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</si>
  <si>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</si>
  <si>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</si>
  <si>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</si>
  <si>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</si>
  <si>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</si>
  <si>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</si>
  <si>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</si>
  <si>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</si>
  <si>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</si>
  <si>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</si>
  <si>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</si>
  <si>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</si>
  <si>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</si>
  <si>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</si>
  <si>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</si>
  <si>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</si>
  <si>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</si>
  <si>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</si>
  <si>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</si>
  <si>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</si>
  <si>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</si>
  <si>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</si>
  <si>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</si>
  <si>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</si>
  <si>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</si>
  <si>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</si>
  <si>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</si>
  <si>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</si>
  <si>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</si>
  <si>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</si>
  <si>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</si>
  <si>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</si>
  <si>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</si>
  <si>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</si>
  <si>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</si>
  <si>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</si>
  <si>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</si>
  <si>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</si>
  <si>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</si>
  <si>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</si>
  <si>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</si>
  <si>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</si>
  <si>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</si>
  <si>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</si>
  <si>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</si>
  <si>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</si>
  <si>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</si>
  <si>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</si>
  <si>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</si>
  <si>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</si>
  <si>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</si>
  <si>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</si>
  <si>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</si>
  <si>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</si>
  <si>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</si>
  <si>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</si>
  <si>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</si>
  <si>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</si>
  <si>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</si>
  <si>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</si>
  <si>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</si>
  <si>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</si>
  <si>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</si>
  <si>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</si>
  <si>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</si>
  <si>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</si>
  <si>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</si>
  <si>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</si>
  <si>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</si>
  <si>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</si>
  <si>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</si>
  <si>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</si>
  <si>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</si>
  <si>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</si>
  <si>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</si>
  <si>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</si>
  <si>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</si>
  <si>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</si>
  <si>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</si>
  <si>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</si>
  <si>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</si>
  <si>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</si>
  <si>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</si>
  <si>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</si>
  <si>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</si>
  <si>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</si>
  <si>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</si>
  <si>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</si>
  <si>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</si>
  <si>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</si>
  <si>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</si>
  <si>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</si>
  <si>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</si>
  <si>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</si>
  <si>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</si>
  <si>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</si>
  <si>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</si>
  <si>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</si>
  <si>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</si>
  <si>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</si>
  <si>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</si>
  <si>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</si>
  <si>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</si>
  <si>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</si>
  <si>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</si>
  <si>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</si>
  <si>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</si>
  <si>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</si>
  <si>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</si>
  <si>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</si>
  <si>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</si>
  <si>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</si>
  <si>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</si>
  <si>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</si>
  <si>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</si>
  <si>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</si>
  <si>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</si>
  <si>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</si>
  <si>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</si>
  <si>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</si>
  <si>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</si>
  <si>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</si>
  <si>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</si>
  <si>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</si>
  <si>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</si>
  <si>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</si>
  <si>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</si>
  <si>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</si>
  <si>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</si>
  <si>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</si>
  <si>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</si>
  <si>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</si>
  <si>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</si>
  <si>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</si>
  <si>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</si>
  <si>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</si>
  <si>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</si>
  <si>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</si>
  <si>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</si>
  <si>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</si>
  <si>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</si>
  <si>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</si>
  <si>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</si>
  <si>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</si>
  <si>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</si>
  <si>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</si>
  <si>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</si>
  <si>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</si>
  <si>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</si>
  <si>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</si>
  <si>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</si>
  <si>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</si>
  <si>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</si>
  <si>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</si>
  <si>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</si>
  <si>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</si>
  <si>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</si>
  <si>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</si>
  <si>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</si>
  <si>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</si>
  <si>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</si>
  <si>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</si>
  <si>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</si>
  <si>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</si>
  <si>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</si>
  <si>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</si>
  <si>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</si>
  <si>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</si>
  <si>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</si>
  <si>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</si>
  <si>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</si>
  <si>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</si>
  <si>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</si>
  <si>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</si>
  <si>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</si>
  <si>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</si>
  <si>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</si>
  <si>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</si>
  <si>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</si>
  <si>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</si>
  <si>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</si>
  <si>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</si>
  <si>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</si>
  <si>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</si>
  <si>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</si>
  <si>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</si>
  <si>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</si>
  <si>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</si>
  <si>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</si>
  <si>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</si>
  <si>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</si>
  <si>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</si>
  <si>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</si>
  <si>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</si>
  <si>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</si>
  <si>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</si>
  <si>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</si>
  <si>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</si>
  <si>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</si>
  <si>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</si>
  <si>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</si>
  <si>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</si>
  <si>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</si>
  <si>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</si>
  <si>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</si>
  <si>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</si>
  <si>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</si>
  <si>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</si>
  <si>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</si>
  <si>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</si>
  <si>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</si>
  <si>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</si>
  <si>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</si>
  <si>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</si>
  <si>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</si>
  <si>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</si>
  <si>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</si>
  <si>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</si>
  <si>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</si>
  <si>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</si>
  <si>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</si>
  <si>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</si>
  <si>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</si>
  <si>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</si>
  <si>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</si>
  <si>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</si>
  <si>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</si>
  <si>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</si>
  <si>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</si>
  <si>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</si>
  <si>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</si>
  <si>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</si>
  <si>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</si>
  <si>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</si>
  <si>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</si>
  <si>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</si>
  <si>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</si>
  <si>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</si>
  <si>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</si>
  <si>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</si>
  <si>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</si>
  <si>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</si>
  <si>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</si>
  <si>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</si>
  <si>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</si>
  <si>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</si>
  <si>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</si>
  <si>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</si>
  <si>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</si>
  <si>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</si>
  <si>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</si>
  <si>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</si>
  <si>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</si>
  <si>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</si>
  <si>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</si>
  <si>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</si>
  <si>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</si>
  <si>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</si>
  <si>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</si>
  <si>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</si>
  <si>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</si>
  <si>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</si>
  <si>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</si>
  <si>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</si>
  <si>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</si>
  <si>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</si>
  <si>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</si>
  <si>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</si>
  <si>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</si>
  <si>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</si>
  <si>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</si>
  <si>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</si>
  <si>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</si>
  <si>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</si>
  <si>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</si>
  <si>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</si>
  <si>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</si>
  <si>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</si>
  <si>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</si>
  <si>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</si>
  <si>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</si>
  <si>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</si>
  <si>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</si>
  <si>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</si>
  <si>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</si>
  <si>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</si>
  <si>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</si>
  <si>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</si>
  <si>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</si>
  <si>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</si>
  <si>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</si>
  <si>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</si>
  <si>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</si>
  <si>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</si>
  <si>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</si>
  <si>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</si>
  <si>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</si>
  <si>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</si>
  <si>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</si>
  <si>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</si>
  <si>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</si>
  <si>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</si>
  <si>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</si>
  <si>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</si>
  <si>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</si>
  <si>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</si>
  <si>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</si>
  <si>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</si>
  <si>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</si>
  <si>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</si>
  <si>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</si>
  <si>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</si>
  <si>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</si>
  <si>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</si>
  <si>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</si>
  <si>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</si>
  <si>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</si>
  <si>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</si>
  <si>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</si>
  <si>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</si>
  <si>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</si>
  <si>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</si>
  <si>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</si>
  <si>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</si>
  <si>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</si>
  <si>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</si>
  <si>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</si>
  <si>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</si>
  <si>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</si>
  <si>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</si>
  <si>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</si>
  <si>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</si>
  <si>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</si>
  <si>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</si>
  <si>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</si>
  <si>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</si>
  <si>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</si>
  <si>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</si>
  <si>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</si>
  <si>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</si>
  <si>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</si>
  <si>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</si>
  <si>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</si>
  <si>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</si>
  <si>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</si>
  <si>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</si>
  <si>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</si>
  <si>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</si>
  <si>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</si>
  <si>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</si>
  <si>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</si>
  <si>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</si>
  <si>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</si>
  <si>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</si>
  <si>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</si>
  <si>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</si>
  <si>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</si>
  <si>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</si>
  <si>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</si>
  <si>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</si>
  <si>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</si>
  <si>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</si>
  <si>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</si>
  <si>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</si>
  <si>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</si>
  <si>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</si>
  <si>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</si>
  <si>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</si>
  <si>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</si>
  <si>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</si>
  <si>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</si>
  <si>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</si>
  <si>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</si>
  <si>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</si>
  <si>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</si>
  <si>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</si>
  <si>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</si>
  <si>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</si>
  <si>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</si>
  <si>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</si>
  <si>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</si>
  <si>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</si>
  <si>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</si>
  <si>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</si>
  <si>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</si>
  <si>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</si>
  <si>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</si>
  <si>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</si>
  <si>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</si>
  <si>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</si>
  <si>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</si>
  <si>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</si>
  <si>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</si>
  <si>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</si>
  <si>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</si>
  <si>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</si>
  <si>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</si>
  <si>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</si>
  <si>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</si>
  <si>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</si>
  <si>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</si>
  <si>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</si>
  <si>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</si>
  <si>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</si>
  <si>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</si>
  <si>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</si>
  <si>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</si>
  <si>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</si>
  <si>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</si>
  <si>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</si>
  <si>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</si>
  <si>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</si>
  <si>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</si>
  <si>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</si>
  <si>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</si>
  <si>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</si>
  <si>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</si>
  <si>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</si>
  <si>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</si>
  <si>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</si>
  <si>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</si>
  <si>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</si>
  <si>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</si>
  <si>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</si>
  <si>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</si>
  <si>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</si>
  <si>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</si>
  <si>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</si>
  <si>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</si>
  <si>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</si>
  <si>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</si>
  <si>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</si>
  <si>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</si>
  <si>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</si>
  <si>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</si>
  <si>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</si>
  <si>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</si>
  <si>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</si>
  <si>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</si>
  <si>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</si>
  <si>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</si>
  <si>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</si>
  <si>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</si>
  <si>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</si>
  <si>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</si>
  <si>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</si>
  <si>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</si>
  <si>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</si>
  <si>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</si>
  <si>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</si>
  <si>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</si>
  <si>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</si>
  <si>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</si>
  <si>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</si>
  <si>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</si>
  <si>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</si>
  <si>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</si>
  <si>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</si>
  <si>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</si>
  <si>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</si>
  <si>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</si>
  <si>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</si>
  <si>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</si>
  <si>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</si>
  <si>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</si>
  <si>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</si>
  <si>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</si>
  <si>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</si>
  <si>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</si>
  <si>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</si>
  <si>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</si>
  <si>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</si>
  <si>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</si>
  <si>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</si>
  <si>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</si>
  <si>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</si>
  <si>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</si>
  <si>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</si>
  <si>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</si>
  <si>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</si>
  <si>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</si>
  <si>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</si>
  <si>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</si>
  <si>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</si>
  <si>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</si>
  <si>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</si>
  <si>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</si>
  <si>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</si>
  <si>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</si>
  <si>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</si>
  <si>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</si>
  <si>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</si>
  <si>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</si>
  <si>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</si>
  <si>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</si>
  <si>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</si>
  <si>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</si>
  <si>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</si>
  <si>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</si>
  <si>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</si>
  <si>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</si>
  <si>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</si>
  <si>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</si>
  <si>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</si>
  <si>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</si>
  <si>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</si>
  <si>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</si>
  <si>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</si>
  <si>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</si>
  <si>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</si>
  <si>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</si>
  <si>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</si>
  <si>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</si>
  <si>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</si>
  <si>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</si>
  <si>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</si>
  <si>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</si>
  <si>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</si>
  <si>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</si>
  <si>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</si>
  <si>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</si>
  <si>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</si>
  <si>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</si>
  <si>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</si>
  <si>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</si>
  <si>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</si>
  <si>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</si>
  <si>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</si>
  <si>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</si>
  <si>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</si>
  <si>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</si>
  <si>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</si>
  <si>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</si>
  <si>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</si>
  <si>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</si>
  <si>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</si>
  <si>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</si>
  <si>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</si>
  <si>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</si>
  <si>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</si>
  <si>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</si>
  <si>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</si>
  <si>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</si>
  <si>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</si>
  <si>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</si>
  <si>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</si>
  <si>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</si>
  <si>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</si>
  <si>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</si>
  <si>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</si>
  <si>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</si>
  <si>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</si>
  <si>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</si>
  <si>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</si>
  <si>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</si>
  <si>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</si>
  <si>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</si>
  <si>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</si>
  <si>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</si>
  <si>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</si>
  <si>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</si>
  <si>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</si>
  <si>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</si>
  <si>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</si>
  <si>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</si>
  <si>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</si>
  <si>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</si>
  <si>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</si>
  <si>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</si>
  <si>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</si>
  <si>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</si>
  <si>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</si>
  <si>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</si>
  <si>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</si>
  <si>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</si>
  <si>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</si>
  <si>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</si>
  <si>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</si>
  <si>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</si>
  <si>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</si>
  <si>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</si>
  <si>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</si>
  <si>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</si>
  <si>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</si>
  <si>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</si>
  <si>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</si>
  <si>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</si>
  <si>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</si>
  <si>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</si>
  <si>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</si>
  <si>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</si>
  <si>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</si>
  <si>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</si>
  <si>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</si>
  <si>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</si>
  <si>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</si>
  <si>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</si>
  <si>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</si>
  <si>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</si>
  <si>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</si>
  <si>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</si>
  <si>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</si>
  <si>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</si>
  <si>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</si>
  <si>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</si>
  <si>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</si>
  <si>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</si>
  <si>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</si>
  <si>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</si>
  <si>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</si>
  <si>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</si>
  <si>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</si>
  <si>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</si>
  <si>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</si>
  <si>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</si>
  <si>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</si>
  <si>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</si>
  <si>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</si>
  <si>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</si>
  <si>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</si>
  <si>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</si>
  <si>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</si>
  <si>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</si>
  <si>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</si>
  <si>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</si>
  <si>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</si>
  <si>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</si>
  <si>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</si>
  <si>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</si>
  <si>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</si>
  <si>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</si>
  <si>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</si>
  <si>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</si>
  <si>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</si>
  <si>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</si>
  <si>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</si>
  <si>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</si>
  <si>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</si>
  <si>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</si>
  <si>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</si>
  <si>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</si>
  <si>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</si>
  <si>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</si>
  <si>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</si>
  <si>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</si>
  <si>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</si>
  <si>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</si>
  <si>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</si>
  <si>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</si>
  <si>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</si>
  <si>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</si>
  <si>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</si>
  <si>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</si>
  <si>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</si>
  <si>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</si>
  <si>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</si>
  <si>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</si>
  <si>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</si>
  <si>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</si>
  <si>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</si>
  <si>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</si>
  <si>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</si>
  <si>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</si>
  <si>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</si>
  <si>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</si>
  <si>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</si>
  <si>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</si>
  <si>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</si>
  <si>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</si>
  <si>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</si>
  <si>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</si>
  <si>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</si>
  <si>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</si>
  <si>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</si>
  <si>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</si>
  <si>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</si>
  <si>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</si>
  <si>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</si>
  <si>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</si>
  <si>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</si>
  <si>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</si>
  <si>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</si>
  <si>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</si>
  <si>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</si>
  <si>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</si>
  <si>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</si>
  <si>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</si>
  <si>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</si>
  <si>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</si>
  <si>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</si>
  <si>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</si>
  <si>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</si>
  <si>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</si>
  <si>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</si>
  <si>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</si>
  <si>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</si>
  <si>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</si>
  <si>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</si>
  <si>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</si>
  <si>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</si>
  <si>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</si>
  <si>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</si>
  <si>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</si>
  <si>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</si>
  <si>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</si>
  <si>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</si>
  <si>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</si>
  <si>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</si>
  <si>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</si>
  <si>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</si>
  <si>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</si>
  <si>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</si>
  <si>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</si>
  <si>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</si>
  <si>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</si>
  <si>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</si>
  <si>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</si>
  <si>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</si>
  <si>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</si>
  <si>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</si>
  <si>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</si>
  <si>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</si>
  <si>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</si>
  <si>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</si>
  <si>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</si>
  <si>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</si>
  <si>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</si>
  <si>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</si>
  <si>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</si>
  <si>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</si>
  <si>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</si>
  <si>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</si>
  <si>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</si>
  <si>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</si>
  <si>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</si>
  <si>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</si>
  <si>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</si>
  <si>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</si>
  <si>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</si>
  <si>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</si>
  <si>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</si>
  <si>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</si>
  <si>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</si>
  <si>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</si>
  <si>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</si>
  <si>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</si>
  <si>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</si>
  <si>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</si>
  <si>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</si>
  <si>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</si>
  <si>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</si>
  <si>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</si>
  <si>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</si>
  <si>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</si>
  <si>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</si>
  <si>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</si>
  <si>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</si>
  <si>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</si>
  <si>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</si>
  <si>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</si>
  <si>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</si>
  <si>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</si>
  <si>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</si>
  <si>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</si>
  <si>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</si>
  <si>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</si>
  <si>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</si>
  <si>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</si>
  <si>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</si>
  <si>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</si>
  <si>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</si>
  <si>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</si>
  <si>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</si>
  <si>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</si>
  <si>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</si>
  <si>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</si>
  <si>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</si>
  <si>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</si>
  <si>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</si>
  <si>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</si>
  <si>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</si>
  <si>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</si>
  <si>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</si>
  <si>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</si>
  <si>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</si>
  <si>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</si>
  <si>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</si>
  <si>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</si>
  <si>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</si>
  <si>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</si>
  <si>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</si>
  <si>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</si>
  <si>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</si>
  <si>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</si>
  <si>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</si>
  <si>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</si>
  <si>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</si>
  <si>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</si>
  <si>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</si>
  <si>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</si>
  <si>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</si>
  <si>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</si>
  <si>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</si>
  <si>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</si>
  <si>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</si>
  <si>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</si>
  <si>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</si>
  <si>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</si>
  <si>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</si>
  <si>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</si>
  <si>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</si>
  <si>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</si>
  <si>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</si>
  <si>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</si>
  <si>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</si>
  <si>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</si>
  <si>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</si>
  <si>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</si>
  <si>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</si>
  <si>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</si>
  <si>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</si>
  <si>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</si>
  <si>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</si>
  <si>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</si>
  <si>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</si>
  <si>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</si>
  <si>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</si>
  <si>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</si>
  <si>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</si>
  <si>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</si>
  <si>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</si>
  <si>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</si>
  <si>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</si>
  <si>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</si>
  <si>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</si>
  <si>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</si>
  <si>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</si>
  <si>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</si>
  <si>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</si>
  <si>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</si>
  <si>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</si>
  <si>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</si>
  <si>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</si>
  <si>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</si>
  <si>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</si>
  <si>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</si>
  <si>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</si>
  <si>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</si>
  <si>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</si>
  <si>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</si>
  <si>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</si>
  <si>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</si>
  <si>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</si>
  <si>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</si>
  <si>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</si>
  <si>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</si>
  <si>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</si>
  <si>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</si>
  <si>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</si>
  <si>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</si>
  <si>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</si>
  <si>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</si>
  <si>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</si>
  <si>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</si>
  <si>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</si>
  <si>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</si>
  <si>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</si>
  <si>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</si>
  <si>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</si>
  <si>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</si>
  <si>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</si>
  <si>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</si>
  <si>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</si>
  <si>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</si>
  <si>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</si>
  <si>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</si>
  <si>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</si>
  <si>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</si>
  <si>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</si>
  <si>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</si>
  <si>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</si>
  <si>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</si>
  <si>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</si>
  <si>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</si>
  <si>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</si>
  <si>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</si>
  <si>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</si>
  <si>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</si>
  <si>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</si>
  <si>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</si>
  <si>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</si>
  <si>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</si>
  <si>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</si>
  <si>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</si>
  <si>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</si>
  <si>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</si>
  <si>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</si>
  <si>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</si>
  <si>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</si>
  <si>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</si>
  <si>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</si>
  <si>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</si>
  <si>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</si>
  <si>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</si>
  <si>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</si>
  <si>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</si>
  <si>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</si>
  <si>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</si>
  <si>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</si>
  <si>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</si>
  <si>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</si>
  <si>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</si>
  <si>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</si>
  <si>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</si>
  <si>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</si>
  <si>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</si>
  <si>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</si>
  <si>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</si>
  <si>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</si>
  <si>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</si>
  <si>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</si>
  <si>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</si>
  <si>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</si>
  <si>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</si>
  <si>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</si>
  <si>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</si>
  <si>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</si>
  <si>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</si>
  <si>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</si>
  <si>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</si>
  <si>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</si>
  <si>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</si>
  <si>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</si>
  <si>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</si>
  <si>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</si>
  <si>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</si>
  <si>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</si>
  <si>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</si>
  <si>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</si>
  <si>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</si>
  <si>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</si>
  <si>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</si>
  <si>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</si>
  <si>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</si>
  <si>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</si>
  <si>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</si>
  <si>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</si>
  <si>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</si>
  <si>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</si>
  <si>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</si>
  <si>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</si>
  <si>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</si>
  <si>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</si>
  <si>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</si>
  <si>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</si>
  <si>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</si>
  <si>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</si>
  <si>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</si>
  <si>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</si>
  <si>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</si>
  <si>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</si>
  <si>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</si>
  <si>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</si>
  <si>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</si>
  <si>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</si>
  <si>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</si>
  <si>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</si>
  <si>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</si>
  <si>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</si>
  <si>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</si>
  <si>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</si>
  <si>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</si>
  <si>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</si>
  <si>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</si>
  <si>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</si>
  <si>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</si>
  <si>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</si>
  <si>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</si>
  <si>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</si>
  <si>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</si>
  <si>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</si>
  <si>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</si>
  <si>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</si>
  <si>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</si>
  <si>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</si>
  <si>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</si>
  <si>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</si>
  <si>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</si>
  <si>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</si>
  <si>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</si>
  <si>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</si>
  <si>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</si>
  <si>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</si>
  <si>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</si>
  <si>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</si>
  <si>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</si>
  <si>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</si>
  <si>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</si>
  <si>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</si>
  <si>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</si>
  <si>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</si>
  <si>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</si>
  <si>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</si>
  <si>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</si>
  <si>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</si>
  <si>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</si>
  <si>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</si>
  <si>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</si>
  <si>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</si>
  <si>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</si>
  <si>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</si>
  <si>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</si>
  <si>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</si>
  <si>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</si>
  <si>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</si>
  <si>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</si>
  <si>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</si>
  <si>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</si>
  <si>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</si>
  <si>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</si>
  <si>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</si>
  <si>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</si>
  <si>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</si>
  <si>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</si>
  <si>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</si>
  <si>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</si>
  <si>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</si>
  <si>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</si>
  <si>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</si>
  <si>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</si>
  <si>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</si>
  <si>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</si>
  <si>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</si>
  <si>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</si>
  <si>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</si>
  <si>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</si>
  <si>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</si>
  <si>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</si>
  <si>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</si>
  <si>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</si>
  <si>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</si>
  <si>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</si>
  <si>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</si>
  <si>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</si>
  <si>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</si>
  <si>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</si>
  <si>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</si>
  <si>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</si>
  <si>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</si>
  <si>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</si>
  <si>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</si>
  <si>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</si>
  <si>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</si>
  <si>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</si>
  <si>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</si>
  <si>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</si>
  <si>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</si>
  <si>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</si>
  <si>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</si>
  <si>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</si>
  <si>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</si>
  <si>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</si>
  <si>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</si>
  <si>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</si>
  <si>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</si>
  <si>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</si>
  <si>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</si>
  <si>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</si>
  <si>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</si>
  <si>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</si>
  <si>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</si>
  <si>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</si>
  <si>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</si>
  <si>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</si>
  <si>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</si>
  <si>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</si>
  <si>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</si>
  <si>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</si>
  <si>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</si>
  <si>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</si>
  <si>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</si>
  <si>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</si>
  <si>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</si>
  <si>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</si>
  <si>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</si>
  <si>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</si>
  <si>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</si>
  <si>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</si>
  <si>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</si>
  <si>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</si>
  <si>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</si>
  <si>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</si>
  <si>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</si>
  <si>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</si>
  <si>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</si>
  <si>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</si>
  <si>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</si>
  <si>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</si>
  <si>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</si>
  <si>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</si>
  <si>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</si>
  <si>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</si>
  <si>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</si>
  <si>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</si>
  <si>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</si>
  <si>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</si>
  <si>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</si>
  <si>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</si>
  <si>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</si>
  <si>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</si>
  <si>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</si>
  <si>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</si>
  <si>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</si>
  <si>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</si>
  <si>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</si>
  <si>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</si>
  <si>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</si>
  <si>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</si>
  <si>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</si>
  <si>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</si>
  <si>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</si>
  <si>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</si>
  <si>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</si>
  <si>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</si>
  <si>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</si>
  <si>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</si>
  <si>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</si>
  <si>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</si>
  <si>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</si>
  <si>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</si>
  <si>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</si>
  <si>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</si>
  <si>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</si>
  <si>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</si>
  <si>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</si>
  <si>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</si>
  <si>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</si>
  <si>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</si>
  <si>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</si>
  <si>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</si>
  <si>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</si>
  <si>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</si>
  <si>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</si>
  <si>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</si>
  <si>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</si>
  <si>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</si>
  <si>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</si>
  <si>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</si>
  <si>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</si>
  <si>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</si>
  <si>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</si>
  <si>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</si>
  <si>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</si>
  <si>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</si>
  <si>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</si>
  <si>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</si>
  <si>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</si>
  <si>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</si>
  <si>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</si>
  <si>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</si>
  <si>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</si>
  <si>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</si>
  <si>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</si>
  <si>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</si>
  <si>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</si>
  <si>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</si>
  <si>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</si>
  <si>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</si>
  <si>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</si>
  <si>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</si>
  <si>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</si>
  <si>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</si>
  <si>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</si>
  <si>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</si>
  <si>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</si>
  <si>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</si>
  <si>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</si>
  <si>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</si>
  <si>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</si>
  <si>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</si>
  <si>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</si>
  <si>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</si>
  <si>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</si>
  <si>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</si>
  <si>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</si>
  <si>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</si>
  <si>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</si>
  <si>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</si>
  <si>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</si>
  <si>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</si>
  <si>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</si>
  <si>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</si>
  <si>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</si>
  <si>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</si>
  <si>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</si>
  <si>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</si>
  <si>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</si>
  <si>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</si>
  <si>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</si>
  <si>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</si>
  <si>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</si>
  <si>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</si>
  <si>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</si>
  <si>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</si>
  <si>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</si>
  <si>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</si>
  <si>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</si>
  <si>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</si>
  <si>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</si>
  <si>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</si>
  <si>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</si>
  <si>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</si>
  <si>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</si>
  <si>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</si>
  <si>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</si>
  <si>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</si>
  <si>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</si>
  <si>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</si>
  <si>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</si>
  <si>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</si>
  <si>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</si>
  <si>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</si>
  <si>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</si>
  <si>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</si>
  <si>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</si>
  <si>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</si>
  <si>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</si>
  <si>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</si>
  <si>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</si>
  <si>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</si>
  <si>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</si>
  <si>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</si>
  <si>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</si>
  <si>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</si>
  <si>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</si>
  <si>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</si>
  <si>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</si>
  <si>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</si>
  <si>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</si>
  <si>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</si>
  <si>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</si>
  <si>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</si>
  <si>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</si>
  <si>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</si>
  <si>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</si>
  <si>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</si>
  <si>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</si>
  <si>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</si>
  <si>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</si>
  <si>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</si>
  <si>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</si>
  <si>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</si>
  <si>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</si>
  <si>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</si>
  <si>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</si>
  <si>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</si>
  <si>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</si>
  <si>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</si>
  <si>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</si>
  <si>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</si>
  <si>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</si>
  <si>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</si>
  <si>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</si>
  <si>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</si>
  <si>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</si>
  <si>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</si>
  <si>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</si>
  <si>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</si>
  <si>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</si>
  <si>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</si>
  <si>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</si>
  <si>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</si>
  <si>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</si>
  <si>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</si>
  <si>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</si>
  <si>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</si>
  <si>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</si>
  <si>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</si>
  <si>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</si>
  <si>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</si>
  <si>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</si>
  <si>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</si>
  <si>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</si>
  <si>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</si>
  <si>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</si>
  <si>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</si>
  <si>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</si>
  <si>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</si>
  <si>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</si>
  <si>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</si>
  <si>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</si>
  <si>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</si>
  <si>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</si>
  <si>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</si>
  <si>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</si>
  <si>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</si>
  <si>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</si>
  <si>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</si>
  <si>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</si>
  <si>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</si>
  <si>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</si>
  <si>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</si>
  <si>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</si>
  <si>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</si>
  <si>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</si>
  <si>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</si>
  <si>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</si>
  <si>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</si>
  <si>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</si>
  <si>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</si>
  <si>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</si>
  <si>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</si>
  <si>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</si>
  <si>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</si>
  <si>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</si>
  <si>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</si>
  <si>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</si>
  <si>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</si>
  <si>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</si>
  <si>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</si>
  <si>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</si>
  <si>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</si>
  <si>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</si>
  <si>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</si>
  <si>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</si>
  <si>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</si>
  <si>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</si>
  <si>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</si>
  <si>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</si>
  <si>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</si>
  <si>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</si>
  <si>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</si>
  <si>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</si>
  <si>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</si>
  <si>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</si>
  <si>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</si>
  <si>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</si>
  <si>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</si>
  <si>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</si>
  <si>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</si>
  <si>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</si>
  <si>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</si>
  <si>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</si>
  <si>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</si>
  <si>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</si>
  <si>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</si>
  <si>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</si>
  <si>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</si>
  <si>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</si>
  <si>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</si>
  <si>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</si>
  <si>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</si>
  <si>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</si>
  <si>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</si>
  <si>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</si>
  <si>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</si>
  <si>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</si>
  <si>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</si>
  <si>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</si>
  <si>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</si>
  <si>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</si>
  <si>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</si>
  <si>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</si>
  <si>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</si>
  <si>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</si>
  <si>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</si>
  <si>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</si>
  <si>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</si>
  <si>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</si>
  <si>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</si>
  <si>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</si>
  <si>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</si>
  <si>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</si>
  <si>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</si>
  <si>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</si>
  <si>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</si>
  <si>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</si>
  <si>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</si>
  <si>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</si>
  <si>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</si>
  <si>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</si>
  <si>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</si>
  <si>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</si>
  <si>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</si>
  <si>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</si>
  <si>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</si>
  <si>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</si>
  <si>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</si>
  <si>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</si>
  <si>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</si>
  <si>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</si>
  <si>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</si>
  <si>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</si>
  <si>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</si>
  <si>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</si>
  <si>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</si>
  <si>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</si>
  <si>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</si>
  <si>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</si>
  <si>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</si>
  <si>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</si>
  <si>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</si>
  <si>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</si>
  <si>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</si>
  <si>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</si>
  <si>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</si>
  <si>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</si>
  <si>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</si>
  <si>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</si>
  <si>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</si>
  <si>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</si>
  <si>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</si>
  <si>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</si>
  <si>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</si>
  <si>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</si>
  <si>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</si>
  <si>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</si>
  <si>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</si>
  <si>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</si>
  <si>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</si>
  <si>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</si>
  <si>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</si>
  <si>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</si>
  <si>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</si>
  <si>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</si>
  <si>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</si>
  <si>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</si>
  <si>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</si>
  <si>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</si>
  <si>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</si>
  <si>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</si>
  <si>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</si>
  <si>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</si>
  <si>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</si>
  <si>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</si>
  <si>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</si>
  <si>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</si>
  <si>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</si>
  <si>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</si>
  <si>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</si>
  <si>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</si>
  <si>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</si>
  <si>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</si>
  <si>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</si>
  <si>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</si>
  <si>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</si>
  <si>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</si>
  <si>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</si>
  <si>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</si>
  <si>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</si>
  <si>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</si>
  <si>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</si>
  <si>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</si>
  <si>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</si>
  <si>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</si>
  <si>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</si>
  <si>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</si>
  <si>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</si>
  <si>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</si>
  <si>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</si>
  <si>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</si>
  <si>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</si>
  <si>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</si>
  <si>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</si>
  <si>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</si>
  <si>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</si>
  <si>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</si>
  <si>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</si>
  <si>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</si>
  <si>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</si>
  <si>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</si>
  <si>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</si>
  <si>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</si>
  <si>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</si>
  <si>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</si>
  <si>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</si>
  <si>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</si>
  <si>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</si>
  <si>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</si>
  <si>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</si>
  <si>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</si>
  <si>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</si>
  <si>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</si>
  <si>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</si>
  <si>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</si>
  <si>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</si>
  <si>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</si>
  <si>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</si>
  <si>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</si>
  <si>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</si>
  <si>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</si>
  <si>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</si>
  <si>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</si>
  <si>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</si>
  <si>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</si>
  <si>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</si>
  <si>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</si>
  <si>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</si>
  <si>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</si>
  <si>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</si>
  <si>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</si>
  <si>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</si>
  <si>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</si>
  <si>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</si>
  <si>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</si>
  <si>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</si>
  <si>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</si>
  <si>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</si>
  <si>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</si>
  <si>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</si>
  <si>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</si>
  <si>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</si>
  <si>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</si>
  <si>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</si>
  <si>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</si>
  <si>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</si>
  <si>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</si>
  <si>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</si>
  <si>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</si>
  <si>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</si>
  <si>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</si>
  <si>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</si>
  <si>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</si>
  <si>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</si>
  <si>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</si>
  <si>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</si>
  <si>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</si>
  <si>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</si>
  <si>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</si>
  <si>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</si>
  <si>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</si>
  <si>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</si>
  <si>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</si>
  <si>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</si>
  <si>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</si>
  <si>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</si>
  <si>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</si>
  <si>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</si>
  <si>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</si>
  <si>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</si>
  <si>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</si>
  <si>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</si>
  <si>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</si>
  <si>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</si>
  <si>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</si>
  <si>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</si>
  <si>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</si>
  <si>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</si>
  <si>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</si>
  <si>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</si>
  <si>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</si>
  <si>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</si>
  <si>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</si>
  <si>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</si>
  <si>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</si>
  <si>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</si>
  <si>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</si>
  <si>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</si>
  <si>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</si>
  <si>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</si>
  <si>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</si>
  <si>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</si>
  <si>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</si>
  <si>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</si>
  <si>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</si>
  <si>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</si>
  <si>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</si>
  <si>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</si>
  <si>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</si>
  <si>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</si>
  <si>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</si>
  <si>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</si>
  <si>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</si>
  <si>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</si>
  <si>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</si>
  <si>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</si>
  <si>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</si>
  <si>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</si>
  <si>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</si>
  <si>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</si>
  <si>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</si>
  <si>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</si>
  <si>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</si>
  <si>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</si>
  <si>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</si>
  <si>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</si>
  <si>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</si>
  <si>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</si>
  <si>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</si>
  <si>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</si>
  <si>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</si>
  <si>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</si>
  <si>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</si>
  <si>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</si>
  <si>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</si>
  <si>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</si>
  <si>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</si>
  <si>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</si>
  <si>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</si>
  <si>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</si>
  <si>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</si>
  <si>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</si>
  <si>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</si>
  <si>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</si>
  <si>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</si>
  <si>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</si>
  <si>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</si>
  <si>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</si>
  <si>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</si>
  <si>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</si>
  <si>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</si>
  <si>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</si>
  <si>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</si>
  <si>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</si>
  <si>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</si>
  <si>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</si>
  <si>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</si>
  <si>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</si>
  <si>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</si>
  <si>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</si>
  <si>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</si>
  <si>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</si>
  <si>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</si>
  <si>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</si>
  <si>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</si>
  <si>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</si>
  <si>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</si>
  <si>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</si>
  <si>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</si>
  <si>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</si>
  <si>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</si>
  <si>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</si>
  <si>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</si>
  <si>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</si>
  <si>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</si>
  <si>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</si>
  <si>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</si>
  <si>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</si>
  <si>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</si>
  <si>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</si>
  <si>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</si>
  <si>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</si>
  <si>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</si>
  <si>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</si>
  <si>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</si>
  <si>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</si>
  <si>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</si>
  <si>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</si>
  <si>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</si>
  <si>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</si>
  <si>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</si>
  <si>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</si>
  <si>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</si>
  <si>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</si>
  <si>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</si>
  <si>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</si>
  <si>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</si>
  <si>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</si>
  <si>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</si>
  <si>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</si>
  <si>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</si>
  <si>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</si>
  <si>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</si>
  <si>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</si>
  <si>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</si>
  <si>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</si>
  <si>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</si>
  <si>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</si>
  <si>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</si>
  <si>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</si>
  <si>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</si>
  <si>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</si>
  <si>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</si>
  <si>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</si>
  <si>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</si>
  <si>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</si>
  <si>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</si>
  <si>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</si>
  <si>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</si>
  <si>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</si>
  <si>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</si>
  <si>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</si>
  <si>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</si>
  <si>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</si>
  <si>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</si>
  <si>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</si>
  <si>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</si>
  <si>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</si>
  <si>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</si>
  <si>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</si>
  <si>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</si>
  <si>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</si>
  <si>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</si>
  <si>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</si>
  <si>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</si>
  <si>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</si>
  <si>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</si>
  <si>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</si>
  <si>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</si>
  <si>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</si>
  <si>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</si>
  <si>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</si>
  <si>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</si>
  <si>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</si>
  <si>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</si>
  <si>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</si>
  <si>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</si>
  <si>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</si>
  <si>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</si>
  <si>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</si>
  <si>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</si>
  <si>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</si>
  <si>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</si>
  <si>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</si>
  <si>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</si>
  <si>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</si>
  <si>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</si>
  <si>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</si>
  <si>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</si>
  <si>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</si>
  <si>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</si>
  <si>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</si>
  <si>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</si>
  <si>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</si>
  <si>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</si>
  <si>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</si>
  <si>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</si>
  <si>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</si>
  <si>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</si>
  <si>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</si>
  <si>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</si>
  <si>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</si>
  <si>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</si>
  <si>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</si>
  <si>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</si>
  <si>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</si>
  <si>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</si>
  <si>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</si>
  <si>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</si>
  <si>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</si>
  <si>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</si>
  <si>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</si>
  <si>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</si>
  <si>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</si>
  <si>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</si>
  <si>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</si>
  <si>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</si>
  <si>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</si>
  <si>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</si>
  <si>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</si>
  <si>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</si>
  <si>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</si>
  <si>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</si>
  <si>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</si>
  <si>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</si>
  <si>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</si>
  <si>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</si>
  <si>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</si>
  <si>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</si>
  <si>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</si>
  <si>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</si>
  <si>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</si>
  <si>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</si>
  <si>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</si>
  <si>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</si>
  <si>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</si>
  <si>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</si>
  <si>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</si>
  <si>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</si>
  <si>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</si>
  <si>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</si>
  <si>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</si>
  <si>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</si>
  <si>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</si>
  <si>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</si>
  <si>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</si>
  <si>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</si>
  <si>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</si>
  <si>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</si>
  <si>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</si>
  <si>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</si>
  <si>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</si>
  <si>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</si>
  <si>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</si>
  <si>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</si>
  <si>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</si>
  <si>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</si>
  <si>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</si>
  <si>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</si>
  <si>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</si>
  <si>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</si>
  <si>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</si>
  <si>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</si>
  <si>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</si>
  <si>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</si>
  <si>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</si>
  <si>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</si>
  <si>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</si>
  <si>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</si>
  <si>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</si>
  <si>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</si>
  <si>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</si>
  <si>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</si>
  <si>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</si>
  <si>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</si>
  <si>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</si>
  <si>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</si>
  <si>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</si>
  <si>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</si>
  <si>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</si>
  <si>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</si>
  <si>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</si>
  <si>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</si>
  <si>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</si>
  <si>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</si>
  <si>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</si>
  <si>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</si>
  <si>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</si>
  <si>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</si>
  <si>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</si>
  <si>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</si>
  <si>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</si>
  <si>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</si>
  <si>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</si>
  <si>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</si>
  <si>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</si>
  <si>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</si>
  <si>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</si>
  <si>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</si>
  <si>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</si>
  <si>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</si>
  <si>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</si>
  <si>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</si>
  <si>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</si>
  <si>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</si>
  <si>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</si>
  <si>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</si>
  <si>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</si>
  <si>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</si>
  <si>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</si>
  <si>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</si>
  <si>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</si>
  <si>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</si>
  <si>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</si>
  <si>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</si>
  <si>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</si>
  <si>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</si>
  <si>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</si>
  <si>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</si>
  <si>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</si>
  <si>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</si>
  <si>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</si>
  <si>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</si>
  <si>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</si>
  <si>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</si>
  <si>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</si>
  <si>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</si>
  <si>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</si>
  <si>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</si>
  <si>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</si>
  <si>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</si>
  <si>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</si>
  <si>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</si>
  <si>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</si>
  <si>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</si>
  <si>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</si>
  <si>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</si>
  <si>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</si>
  <si>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</si>
  <si>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</si>
  <si>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</si>
  <si>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</si>
  <si>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</si>
  <si>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</si>
  <si>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</si>
  <si>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</si>
  <si>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</si>
  <si>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</si>
  <si>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</si>
  <si>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</si>
  <si>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</si>
  <si>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</si>
  <si>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</si>
  <si>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</si>
  <si>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</si>
  <si>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</si>
  <si>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</si>
  <si>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</si>
  <si>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</si>
  <si>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</si>
  <si>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</si>
  <si>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</si>
  <si>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</si>
  <si>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</si>
  <si>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</si>
  <si>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</si>
  <si>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</si>
  <si>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</si>
  <si>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</si>
  <si>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</si>
  <si>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</si>
  <si>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</si>
  <si>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</si>
  <si>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</si>
  <si>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</si>
  <si>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</si>
  <si>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</si>
  <si>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</si>
  <si>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</si>
  <si>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</si>
  <si>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</si>
  <si>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</si>
  <si>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</si>
  <si>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</si>
  <si>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</si>
  <si>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</si>
  <si>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</si>
  <si>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</si>
  <si>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</si>
  <si>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</si>
  <si>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</si>
  <si>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</si>
  <si>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</si>
  <si>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</si>
  <si>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</si>
  <si>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</si>
  <si>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</si>
  <si>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</si>
  <si>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</si>
  <si>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</si>
  <si>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</si>
  <si>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</si>
  <si>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</si>
  <si>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</si>
  <si>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</si>
  <si>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</si>
  <si>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</si>
  <si>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</si>
  <si>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</si>
  <si>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</si>
  <si>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</si>
  <si>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</si>
  <si>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</si>
  <si>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</si>
  <si>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</si>
  <si>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</si>
  <si>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</si>
  <si>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</si>
  <si>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</si>
  <si>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</si>
  <si>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</si>
  <si>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</si>
  <si>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</si>
  <si>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</si>
  <si>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</si>
  <si>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</si>
  <si>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</si>
  <si>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</si>
  <si>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</si>
  <si>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</si>
  <si>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</si>
  <si>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</si>
  <si>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</si>
  <si>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</si>
  <si>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</si>
  <si>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</si>
  <si>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</si>
  <si>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</si>
  <si>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</si>
  <si>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</si>
  <si>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</si>
  <si>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</si>
  <si>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</si>
  <si>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</si>
  <si>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</si>
  <si>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</si>
  <si>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</si>
  <si>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</si>
  <si>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</si>
  <si>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</si>
  <si>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</si>
  <si>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</si>
  <si>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</si>
  <si>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</si>
  <si>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</si>
  <si>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</si>
  <si>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</si>
  <si>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</si>
  <si>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</si>
  <si>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</si>
  <si>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</si>
  <si>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</si>
  <si>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</si>
  <si>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</si>
  <si>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</si>
  <si>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</si>
  <si>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</si>
  <si>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</si>
  <si>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</si>
  <si>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</si>
  <si>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</si>
  <si>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</si>
  <si>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</si>
  <si>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</si>
  <si>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</si>
  <si>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</si>
  <si>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</si>
  <si>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</si>
  <si>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</si>
  <si>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</si>
  <si>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</si>
  <si>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</si>
  <si>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</si>
  <si>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</si>
  <si>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</si>
  <si>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</si>
  <si>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</si>
  <si>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</si>
  <si>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</si>
  <si>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</si>
  <si>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</si>
  <si>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</si>
  <si>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</si>
  <si>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</si>
  <si>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</si>
  <si>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</si>
  <si>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</si>
  <si>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</si>
  <si>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</si>
  <si>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</si>
  <si>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</si>
  <si>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</si>
  <si>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</si>
  <si>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</si>
  <si>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</si>
  <si>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</si>
  <si>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</si>
  <si>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</si>
  <si>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</si>
  <si>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</si>
  <si>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</si>
  <si>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</si>
  <si>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</si>
  <si>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</si>
  <si>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</si>
  <si>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</si>
  <si>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</si>
  <si>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</si>
  <si>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</si>
  <si>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</si>
  <si>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</si>
  <si>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</si>
  <si>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</si>
  <si>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</si>
  <si>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</si>
  <si>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</si>
  <si>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</si>
  <si>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</si>
  <si>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</si>
  <si>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</si>
  <si>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</si>
  <si>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</si>
  <si>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</si>
  <si>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</si>
  <si>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</si>
  <si>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</si>
  <si>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</si>
  <si>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</si>
  <si>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</si>
  <si>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</si>
  <si>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</si>
  <si>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</si>
  <si>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</si>
  <si>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</si>
  <si>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</si>
  <si>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</si>
  <si>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</si>
  <si>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</si>
  <si>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</si>
  <si>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</si>
  <si>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</si>
  <si>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</si>
  <si>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</si>
  <si>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</si>
  <si>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</si>
  <si>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</si>
  <si>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</si>
  <si>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</si>
  <si>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</si>
  <si>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</si>
  <si>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</si>
  <si>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</si>
  <si>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</si>
  <si>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</si>
  <si>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</si>
  <si>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</si>
  <si>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</si>
  <si>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</si>
  <si>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</si>
  <si>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</si>
  <si>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</si>
  <si>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</si>
  <si>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</si>
  <si>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</si>
  <si>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</si>
  <si>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</si>
  <si>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</si>
  <si>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</si>
  <si>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</si>
  <si>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</si>
  <si>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</si>
  <si>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</si>
  <si>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</si>
  <si>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</si>
  <si>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</si>
  <si>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</si>
  <si>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</si>
  <si>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</si>
  <si>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</si>
  <si>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</si>
  <si>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</si>
  <si>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</si>
  <si>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</si>
  <si>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</si>
  <si>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</si>
  <si>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</si>
  <si>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</si>
  <si>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</si>
  <si>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</si>
  <si>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</si>
  <si>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</si>
  <si>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</si>
  <si>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</si>
  <si>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</si>
  <si>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</si>
  <si>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</si>
  <si>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</si>
  <si>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</si>
  <si>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</si>
  <si>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</si>
  <si>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</si>
  <si>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</si>
  <si>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</si>
  <si>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</si>
  <si>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</si>
  <si>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</si>
  <si>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</si>
  <si>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</si>
  <si>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</si>
  <si>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</si>
  <si>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</si>
  <si>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</si>
  <si>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</si>
  <si>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</si>
  <si>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</si>
  <si>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</si>
  <si>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</si>
  <si>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</si>
  <si>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</si>
  <si>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</si>
  <si>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</si>
  <si>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</si>
  <si>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</si>
  <si>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</si>
  <si>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</si>
  <si>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</si>
  <si>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</si>
  <si>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</si>
  <si>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</si>
  <si>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</si>
  <si>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</si>
  <si>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</si>
  <si>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</si>
  <si>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</si>
  <si>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</si>
  <si>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</si>
  <si>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</si>
  <si>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</si>
  <si>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</si>
  <si>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</si>
  <si>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</si>
  <si>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</si>
  <si>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</si>
  <si>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</si>
  <si>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</si>
  <si>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</si>
  <si>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</si>
  <si>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</si>
  <si>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</si>
  <si>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</si>
  <si>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</si>
  <si>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</si>
  <si>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</si>
  <si>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</si>
  <si>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</si>
  <si>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</si>
  <si>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</si>
  <si>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</si>
  <si>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</si>
  <si>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</si>
  <si>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</si>
  <si>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</si>
  <si>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</si>
  <si>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</si>
  <si>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</si>
  <si>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</si>
  <si>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</si>
  <si>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</si>
  <si>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</si>
  <si>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</si>
  <si>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</si>
  <si>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</si>
  <si>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</si>
  <si>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</si>
  <si>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</si>
  <si>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</si>
  <si>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</si>
  <si>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</si>
  <si>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</si>
  <si>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</si>
  <si>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</si>
  <si>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</si>
  <si>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</si>
  <si>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</si>
  <si>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</si>
  <si>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</si>
  <si>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</si>
  <si>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</si>
  <si>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</si>
  <si>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</si>
  <si>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</si>
  <si>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</si>
  <si>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</si>
  <si>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</si>
  <si>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</si>
  <si>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</si>
  <si>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</si>
  <si>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</si>
  <si>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</si>
  <si>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</si>
  <si>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</si>
  <si>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</si>
  <si>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</si>
  <si>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</si>
  <si>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</si>
  <si>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</si>
  <si>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</si>
  <si>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</si>
  <si>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</si>
  <si>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</si>
  <si>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</si>
  <si>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</si>
  <si>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</si>
  <si>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</si>
  <si>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</si>
  <si>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</si>
  <si>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</si>
  <si>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</si>
  <si>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</si>
  <si>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</si>
  <si>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</si>
  <si>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</si>
  <si>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</si>
  <si>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</si>
  <si>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</si>
  <si>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</si>
  <si>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</si>
  <si>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</si>
  <si>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</si>
  <si>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</si>
  <si>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</si>
  <si>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</si>
  <si>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</si>
  <si>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</si>
  <si>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</si>
  <si>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</si>
  <si>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</si>
  <si>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</si>
  <si>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</si>
  <si>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</si>
  <si>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</si>
  <si>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</si>
  <si>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</si>
  <si>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</si>
  <si>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</si>
  <si>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</si>
  <si>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</si>
  <si>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</si>
  <si>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</si>
  <si>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</si>
  <si>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</si>
  <si>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</si>
  <si>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</si>
  <si>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</si>
  <si>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</si>
  <si>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</si>
  <si>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</si>
  <si>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</si>
  <si>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</si>
  <si>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</si>
  <si>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</si>
  <si>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</si>
  <si>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</si>
  <si>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</si>
  <si>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</si>
  <si>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</si>
  <si>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</si>
  <si>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</si>
  <si>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</si>
  <si>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</si>
  <si>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</si>
  <si>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</si>
  <si>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</si>
  <si>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</si>
  <si>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</si>
  <si>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</si>
  <si>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</si>
  <si>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</si>
  <si>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</si>
  <si>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</si>
  <si>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</si>
  <si>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</si>
  <si>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</si>
  <si>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</si>
  <si>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</si>
  <si>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</si>
  <si>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</si>
  <si>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</si>
  <si>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</si>
  <si>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</si>
  <si>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</si>
  <si>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</si>
  <si>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</si>
  <si>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</si>
  <si>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</si>
  <si>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</si>
  <si>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</si>
  <si>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</si>
  <si>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</si>
  <si>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</si>
  <si>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</si>
  <si>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</si>
  <si>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</si>
  <si>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</si>
  <si>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</si>
  <si>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</si>
  <si>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</si>
  <si>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</si>
  <si>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</si>
  <si>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</si>
  <si>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</si>
  <si>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</si>
  <si>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</si>
  <si>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</si>
  <si>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</si>
  <si>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</si>
  <si>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</si>
  <si>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</si>
  <si>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</si>
  <si>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</si>
  <si>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</si>
  <si>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</si>
  <si>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</si>
  <si>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</si>
  <si>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</si>
  <si>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</si>
  <si>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</si>
  <si>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</si>
  <si>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</si>
  <si>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</si>
  <si>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</si>
  <si>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</si>
  <si>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</si>
  <si>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</si>
  <si>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</si>
  <si>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</si>
  <si>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</si>
  <si>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</si>
  <si>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</si>
  <si>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</si>
  <si>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</si>
  <si>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</si>
  <si>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</si>
  <si>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</si>
  <si>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</si>
  <si>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</si>
  <si>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</si>
  <si>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</si>
  <si>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</si>
  <si>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</si>
  <si>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</si>
  <si>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</si>
  <si>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</si>
  <si>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</si>
  <si>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</si>
  <si>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</si>
  <si>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</si>
  <si>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</si>
  <si>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</si>
  <si>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</si>
  <si>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</si>
  <si>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</si>
  <si>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</si>
  <si>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</si>
  <si>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</si>
  <si>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</si>
  <si>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</si>
  <si>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</si>
  <si>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</si>
  <si>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</si>
  <si>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</si>
  <si>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</si>
  <si>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</si>
  <si>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</si>
  <si>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</si>
  <si>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</si>
  <si>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</si>
  <si>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</si>
  <si>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</si>
  <si>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</si>
  <si>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</si>
  <si>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</si>
  <si>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</si>
  <si>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</si>
  <si>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</si>
  <si>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</si>
  <si>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</si>
  <si>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</si>
  <si>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</si>
  <si>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</si>
  <si>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</si>
  <si>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</si>
  <si>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</si>
  <si>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</si>
  <si>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</si>
  <si>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</si>
  <si>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</si>
  <si>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</si>
  <si>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</si>
  <si>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</si>
  <si>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</si>
  <si>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</si>
  <si>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</si>
  <si>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</si>
  <si>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</si>
  <si>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</si>
  <si>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</si>
  <si>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</si>
  <si>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</si>
  <si>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</si>
  <si>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</si>
  <si>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</si>
  <si>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</si>
  <si>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</si>
  <si>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</si>
  <si>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</si>
  <si>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</si>
  <si>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</si>
  <si>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</si>
  <si>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</si>
  <si>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</si>
  <si>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</si>
  <si>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</si>
  <si>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</si>
  <si>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</si>
  <si>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</si>
  <si>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</si>
  <si>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</si>
  <si>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</si>
  <si>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</si>
  <si>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</si>
  <si>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</si>
  <si>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</si>
  <si>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</si>
  <si>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</si>
  <si>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</si>
  <si>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</si>
  <si>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</si>
  <si>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</si>
  <si>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</si>
  <si>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</si>
  <si>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</si>
  <si>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</si>
  <si>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</si>
  <si>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</si>
  <si>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</si>
  <si>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</si>
  <si>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</si>
  <si>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</si>
  <si>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</si>
  <si>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</si>
  <si>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</si>
  <si>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</si>
  <si>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</si>
  <si>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</si>
  <si>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</si>
  <si>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</si>
  <si>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</si>
  <si>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</si>
  <si>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</si>
  <si>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</si>
  <si>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</si>
  <si>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</si>
  <si>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</si>
  <si>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</si>
  <si>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</si>
  <si>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</si>
  <si>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</si>
  <si>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</si>
  <si>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</si>
  <si>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</si>
  <si>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</si>
  <si>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</si>
  <si>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</si>
  <si>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</si>
  <si>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</si>
  <si>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</si>
  <si>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</si>
  <si>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</si>
  <si>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</si>
  <si>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</si>
  <si>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</si>
  <si>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</si>
  <si>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</si>
  <si>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</si>
  <si>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</si>
  <si>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</si>
  <si>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</si>
  <si>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</si>
  <si>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</si>
  <si>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</si>
  <si>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</si>
  <si>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</si>
  <si>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</si>
  <si>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</si>
  <si>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</si>
  <si>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</si>
  <si>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</si>
  <si>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</si>
  <si>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</si>
  <si>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</si>
  <si>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</si>
  <si>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</si>
  <si>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</si>
  <si>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</si>
  <si>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</si>
  <si>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</si>
  <si>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</si>
  <si>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</si>
  <si>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</si>
  <si>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</si>
  <si>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</si>
  <si>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</si>
  <si>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</si>
  <si>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</si>
  <si>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</si>
  <si>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</si>
  <si>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</si>
  <si>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</si>
  <si>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</si>
  <si>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</si>
  <si>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</si>
  <si>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</si>
  <si>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</si>
  <si>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</si>
  <si>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</si>
  <si>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</si>
  <si>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</si>
  <si>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</si>
  <si>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</si>
  <si>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</si>
  <si>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</si>
  <si>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</si>
  <si>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</si>
  <si>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</si>
  <si>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</si>
  <si>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</si>
  <si>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</si>
  <si>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</si>
  <si>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</si>
  <si>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</si>
  <si>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</si>
  <si>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</si>
  <si>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</si>
  <si>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</si>
  <si>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</si>
  <si>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</si>
  <si>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</si>
  <si>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</si>
  <si>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</si>
  <si>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</si>
  <si>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</si>
  <si>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</si>
  <si>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</si>
  <si>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</si>
  <si>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</si>
  <si>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</si>
  <si>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</si>
  <si>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</si>
  <si>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</si>
  <si>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</si>
  <si>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</si>
  <si>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</si>
  <si>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</si>
  <si>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</si>
  <si>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</si>
  <si>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</si>
  <si>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</si>
  <si>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</si>
  <si>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</si>
  <si>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</si>
  <si>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</si>
  <si>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</si>
  <si>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</si>
  <si>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</si>
  <si>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</si>
  <si>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</si>
  <si>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</si>
  <si>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</si>
  <si>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</si>
  <si>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</si>
  <si>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</si>
  <si>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</si>
  <si>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</si>
  <si>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</si>
  <si>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</si>
  <si>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</si>
  <si>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</si>
  <si>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</si>
  <si>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</si>
  <si>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</si>
  <si>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</si>
  <si>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</si>
  <si>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</si>
  <si>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</si>
  <si>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</si>
  <si>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</si>
  <si>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</si>
  <si>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</si>
  <si>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</si>
  <si>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</si>
  <si>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</si>
  <si>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</si>
  <si>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</si>
  <si>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</si>
  <si>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</si>
  <si>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</si>
  <si>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</si>
  <si>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</si>
  <si>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</si>
  <si>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</si>
  <si>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</si>
  <si>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</si>
  <si>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</si>
  <si>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</si>
  <si>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</si>
  <si>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</si>
  <si>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</si>
  <si>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</si>
  <si>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</si>
  <si>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</si>
  <si>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</si>
  <si>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</si>
  <si>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</si>
  <si>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</si>
  <si>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</si>
  <si>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</si>
  <si>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</si>
  <si>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</si>
  <si>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</si>
  <si>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</si>
  <si>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</si>
  <si>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</si>
  <si>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</si>
  <si>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</si>
  <si>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</si>
  <si>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</si>
  <si>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</si>
  <si>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</si>
  <si>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</si>
  <si>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</si>
  <si>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</si>
  <si>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</si>
  <si>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</si>
  <si>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</si>
  <si>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</si>
  <si>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</si>
  <si>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</si>
  <si>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</si>
  <si>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</si>
  <si>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</si>
  <si>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</si>
  <si>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</si>
  <si>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</si>
  <si>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</si>
  <si>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</si>
  <si>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</si>
  <si>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</si>
  <si>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</si>
  <si>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</si>
  <si>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</si>
  <si>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</si>
  <si>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</si>
  <si>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</si>
  <si>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</si>
  <si>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</si>
  <si>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</si>
  <si>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</si>
  <si>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</si>
  <si>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</si>
  <si>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</si>
  <si>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</si>
  <si>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</si>
  <si>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</si>
  <si>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</si>
  <si>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</si>
  <si>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</si>
  <si>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</si>
  <si>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</si>
  <si>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</si>
  <si>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</si>
  <si>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</si>
  <si>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</si>
  <si>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</si>
  <si>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</si>
  <si>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</si>
  <si>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</si>
  <si>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</si>
  <si>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</si>
  <si>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</si>
  <si>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</si>
  <si>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</si>
  <si>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</si>
  <si>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</si>
  <si>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</si>
  <si>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</si>
  <si>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</si>
  <si>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</si>
  <si>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</si>
  <si>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</si>
  <si>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</si>
  <si>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</si>
  <si>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</si>
  <si>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</si>
  <si>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</si>
  <si>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</si>
  <si>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</si>
  <si>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</si>
  <si>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</si>
  <si>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</si>
  <si>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</si>
  <si>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</si>
  <si>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</si>
  <si>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</si>
  <si>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</si>
  <si>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</si>
  <si>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</si>
  <si>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</si>
  <si>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</si>
  <si>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</si>
  <si>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</si>
  <si>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</si>
  <si>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</si>
  <si>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</si>
  <si>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</si>
  <si>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</si>
  <si>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</si>
  <si>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</si>
  <si>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</si>
  <si>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</si>
  <si>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</si>
  <si>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</si>
  <si>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</si>
  <si>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</si>
  <si>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</si>
  <si>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</si>
  <si>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</si>
  <si>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</si>
  <si>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</si>
  <si>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</si>
  <si>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</si>
  <si>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</si>
  <si>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</si>
  <si>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</si>
  <si>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</si>
  <si>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</si>
  <si>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</si>
  <si>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</si>
  <si>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</si>
  <si>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</si>
  <si>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</si>
  <si>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</si>
  <si>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</si>
  <si>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</si>
  <si>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</si>
  <si>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</si>
  <si>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</si>
  <si>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</si>
  <si>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</si>
  <si>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</si>
  <si>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</si>
  <si>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</si>
  <si>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</si>
  <si>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</si>
  <si>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</si>
  <si>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</si>
  <si>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</si>
  <si>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</si>
  <si>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</si>
  <si>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</si>
  <si>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</si>
  <si>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</si>
  <si>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</si>
  <si>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</si>
  <si>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</si>
  <si>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</si>
  <si>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</si>
  <si>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</si>
  <si>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</si>
  <si>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</si>
  <si>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</si>
  <si>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</si>
  <si>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</si>
  <si>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</si>
  <si>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</si>
  <si>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</si>
  <si>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</si>
  <si>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</si>
  <si>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</si>
  <si>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</si>
  <si>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</si>
  <si>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</si>
  <si>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</si>
  <si>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</si>
  <si>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</si>
  <si>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</si>
  <si>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</si>
  <si>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</si>
  <si>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</si>
  <si>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</si>
  <si>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</si>
  <si>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</si>
  <si>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</si>
  <si>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</si>
  <si>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</si>
  <si>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</si>
  <si>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</si>
  <si>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</si>
  <si>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</si>
  <si>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</si>
  <si>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</si>
  <si>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</si>
  <si>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</si>
  <si>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</si>
  <si>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</si>
  <si>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</si>
  <si>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</si>
  <si>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</si>
  <si>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</si>
  <si>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</si>
  <si>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</si>
  <si>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</si>
  <si>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</si>
  <si>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</si>
  <si>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</si>
  <si>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</si>
  <si>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</si>
  <si>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</si>
  <si>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</si>
  <si>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</si>
  <si>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</si>
  <si>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</si>
  <si>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</si>
  <si>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</si>
  <si>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</si>
  <si>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</si>
  <si>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</si>
  <si>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</si>
  <si>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</si>
  <si>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</si>
  <si>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</si>
  <si>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</si>
  <si>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</si>
  <si>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</si>
  <si>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</si>
  <si>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</si>
  <si>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</si>
  <si>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</si>
  <si>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</si>
  <si>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</si>
  <si>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</si>
  <si>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</si>
  <si>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</si>
  <si>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</si>
  <si>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</si>
  <si>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</si>
  <si>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</si>
  <si>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</si>
  <si>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</si>
  <si>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</si>
  <si>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</si>
  <si>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</si>
  <si>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</si>
  <si>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</si>
  <si>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</si>
  <si>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</si>
  <si>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</si>
  <si>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</si>
  <si>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</si>
  <si>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</si>
  <si>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</si>
  <si>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</si>
  <si>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</si>
  <si>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</si>
  <si>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</si>
  <si>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</si>
  <si>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</si>
  <si>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</si>
  <si>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</si>
  <si>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</si>
  <si>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</si>
  <si>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</si>
  <si>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</si>
  <si>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</si>
  <si>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</si>
  <si>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</si>
  <si>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</si>
  <si>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</si>
  <si>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</si>
  <si>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</si>
  <si>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</si>
  <si>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</si>
  <si>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</si>
  <si>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</si>
  <si>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</si>
  <si>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</si>
  <si>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</si>
  <si>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</si>
  <si>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</si>
  <si>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</si>
  <si>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</si>
  <si>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</si>
  <si>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</si>
  <si>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</si>
  <si>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</si>
  <si>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</si>
  <si>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</si>
  <si>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</si>
  <si>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</si>
  <si>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</si>
  <si>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</si>
  <si>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</si>
  <si>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</si>
  <si>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</si>
  <si>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</si>
  <si>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</si>
  <si>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</si>
  <si>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</si>
  <si>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</si>
  <si>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</si>
  <si>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</si>
  <si>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</si>
  <si>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</si>
  <si>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</si>
  <si>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</si>
  <si>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</si>
  <si>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</si>
  <si>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</si>
  <si>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</si>
  <si>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</si>
  <si>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</si>
  <si>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</si>
  <si>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</si>
  <si>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</si>
  <si>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</si>
  <si>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</si>
  <si>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</si>
  <si>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</si>
  <si>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</si>
  <si>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</si>
  <si>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</si>
  <si>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</si>
  <si>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</si>
  <si>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</si>
  <si>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</si>
  <si>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</si>
  <si>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</si>
  <si>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</si>
  <si>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</si>
  <si>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</si>
  <si>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</si>
  <si>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</si>
  <si>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</si>
  <si>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</si>
  <si>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</si>
  <si>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</si>
  <si>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</si>
  <si>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</si>
  <si>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</si>
  <si>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</si>
  <si>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</si>
  <si>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</si>
  <si>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</si>
  <si>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</si>
  <si>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</si>
  <si>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</si>
  <si>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</si>
  <si>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</si>
  <si>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</si>
  <si>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</si>
  <si>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</si>
  <si>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</si>
  <si>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</si>
  <si>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</si>
  <si>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</si>
  <si>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</si>
  <si>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</si>
  <si>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</si>
  <si>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</si>
  <si>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</si>
  <si>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</si>
  <si>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</si>
  <si>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</si>
  <si>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</si>
  <si>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</si>
  <si>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</si>
  <si>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</si>
  <si>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</si>
  <si>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</si>
  <si>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</si>
  <si>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</si>
  <si>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</si>
  <si>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</si>
  <si>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</si>
  <si>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</si>
  <si>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</si>
  <si>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</si>
  <si>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</si>
  <si>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</si>
  <si>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</si>
  <si>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</si>
  <si>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</si>
  <si>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</si>
  <si>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</si>
  <si>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</si>
  <si>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</si>
  <si>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</si>
  <si>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</si>
  <si>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</si>
  <si>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</si>
  <si>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</si>
  <si>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</si>
  <si>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</si>
  <si>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</si>
  <si>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</si>
  <si>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</si>
  <si>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</si>
  <si>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</si>
  <si>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</si>
  <si>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</si>
  <si>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</si>
  <si>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</si>
  <si>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</si>
  <si>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</si>
  <si>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</si>
  <si>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</si>
  <si>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</si>
  <si>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</si>
  <si>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</si>
  <si>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</si>
  <si>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</si>
  <si>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</si>
  <si>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</si>
  <si>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</si>
  <si>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</si>
  <si>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</si>
  <si>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</si>
  <si>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</si>
  <si>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</si>
  <si>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</si>
  <si>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</si>
  <si>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</si>
  <si>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</si>
  <si>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</si>
  <si>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</si>
  <si>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</si>
  <si>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</si>
  <si>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</si>
  <si>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</si>
  <si>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</si>
  <si>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</si>
  <si>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</si>
  <si>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</si>
  <si>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</si>
  <si>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</si>
  <si>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</si>
  <si>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</si>
  <si>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</si>
  <si>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</si>
  <si>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</si>
  <si>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</si>
  <si>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</si>
  <si>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</si>
  <si>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</si>
  <si>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</si>
  <si>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</si>
  <si>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</si>
  <si>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</si>
  <si>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</si>
  <si>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</si>
  <si>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</si>
  <si>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</si>
  <si>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</si>
  <si>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</si>
  <si>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</si>
  <si>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</si>
  <si>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</si>
  <si>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</si>
  <si>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</si>
  <si>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</si>
  <si>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</si>
  <si>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</si>
  <si>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</si>
  <si>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</si>
  <si>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</si>
  <si>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</si>
  <si>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</si>
  <si>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</si>
  <si>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</si>
  <si>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</si>
  <si>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</si>
  <si>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</si>
  <si>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</si>
  <si>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</si>
  <si>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</si>
  <si>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</si>
  <si>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</si>
  <si>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</si>
  <si>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</si>
  <si>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</si>
  <si>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</si>
  <si>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</si>
  <si>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</si>
  <si>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</si>
  <si>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</si>
  <si>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</si>
  <si>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</si>
  <si>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</si>
  <si>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</si>
  <si>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</si>
  <si>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</si>
  <si>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</si>
  <si>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</si>
  <si>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</si>
  <si>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</si>
  <si>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</si>
  <si>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</si>
  <si>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</si>
  <si>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</si>
  <si>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</si>
  <si>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</si>
  <si>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</si>
  <si>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</si>
  <si>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</si>
  <si>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</si>
  <si>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</si>
  <si>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</si>
  <si>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</si>
  <si>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</si>
  <si>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</si>
  <si>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</si>
  <si>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</si>
  <si>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</si>
  <si>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</si>
  <si>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</si>
  <si>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</si>
  <si>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</si>
  <si>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</si>
  <si>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</si>
  <si>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</si>
  <si>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</si>
  <si>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</si>
  <si>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</si>
  <si>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</si>
  <si>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</si>
  <si>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</si>
  <si>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</si>
  <si>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</si>
  <si>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</si>
  <si>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</si>
  <si>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</si>
  <si>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</si>
  <si>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</si>
  <si>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</si>
  <si>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</si>
  <si>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</si>
  <si>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</si>
  <si>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</si>
  <si>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</si>
  <si>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</si>
  <si>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</si>
  <si>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</si>
  <si>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</si>
  <si>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</si>
  <si>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</si>
  <si>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</si>
  <si>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</si>
  <si>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</si>
  <si>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</si>
  <si>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</si>
  <si>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</si>
  <si>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</si>
  <si>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</si>
  <si>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</si>
  <si>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</si>
  <si>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</si>
  <si>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</si>
  <si>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</si>
  <si>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</si>
  <si>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</si>
  <si>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</si>
  <si>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</si>
  <si>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</si>
  <si>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</si>
  <si>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</si>
  <si>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</si>
  <si>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</si>
  <si>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</si>
  <si>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</si>
  <si>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</si>
  <si>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</si>
  <si>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</si>
  <si>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</si>
  <si>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</si>
  <si>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</si>
  <si>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</si>
  <si>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</si>
  <si>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</si>
  <si>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</si>
  <si>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</si>
  <si>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</si>
  <si>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</si>
  <si>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</si>
  <si>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</si>
  <si>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</si>
  <si>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</si>
  <si>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</si>
  <si>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</si>
  <si>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</si>
  <si>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</si>
  <si>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</si>
  <si>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</si>
  <si>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</si>
  <si>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</si>
  <si>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</si>
  <si>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</si>
  <si>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</si>
  <si>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</si>
  <si>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</si>
  <si>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</si>
  <si>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</si>
  <si>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</si>
  <si>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</si>
  <si>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</si>
  <si>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</si>
  <si>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</si>
  <si>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</si>
  <si>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</si>
  <si>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</si>
  <si>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</si>
  <si>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</si>
  <si>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</si>
  <si>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</si>
  <si>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</si>
  <si>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</si>
  <si>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</si>
  <si>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</si>
  <si>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</si>
  <si>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</si>
  <si>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</si>
  <si>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</si>
  <si>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</si>
  <si>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</si>
  <si>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</si>
  <si>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</si>
  <si>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</si>
  <si>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</si>
  <si>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</si>
  <si>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</si>
  <si>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</si>
  <si>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</si>
  <si>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</si>
  <si>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</si>
  <si>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</si>
  <si>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</si>
  <si>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</si>
  <si>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</si>
  <si>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</si>
  <si>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</si>
  <si>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</si>
  <si>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</si>
  <si>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</si>
  <si>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</si>
  <si>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</si>
  <si>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</si>
  <si>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</si>
  <si>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</si>
  <si>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</si>
  <si>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</si>
  <si>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</si>
  <si>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</si>
  <si>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</si>
  <si>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</si>
  <si>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</si>
  <si>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</si>
  <si>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</si>
  <si>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</si>
  <si>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</si>
  <si>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</si>
  <si>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</si>
  <si>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</si>
  <si>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</si>
  <si>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</si>
  <si>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</si>
  <si>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</si>
  <si>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</si>
  <si>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</si>
  <si>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</si>
  <si>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</si>
  <si>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</si>
  <si>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</si>
  <si>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</si>
  <si>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</si>
  <si>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</si>
  <si>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</si>
  <si>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</si>
  <si>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</si>
  <si>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</si>
  <si>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</si>
  <si>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</si>
  <si>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</si>
  <si>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</si>
  <si>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</si>
  <si>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</si>
  <si>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</si>
  <si>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</si>
  <si>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</si>
  <si>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</si>
  <si>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</si>
  <si>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</si>
  <si>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</si>
  <si>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</si>
  <si>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</si>
  <si>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</si>
  <si>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</si>
  <si>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</si>
  <si>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</si>
  <si>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</si>
  <si>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</si>
  <si>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</si>
  <si>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</si>
  <si>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</si>
  <si>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</si>
  <si>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</si>
  <si>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</si>
  <si>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</si>
  <si>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</si>
  <si>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</si>
  <si>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</si>
  <si>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</si>
  <si>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</si>
  <si>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</si>
  <si>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</si>
  <si>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</si>
  <si>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</si>
  <si>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</si>
  <si>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</si>
  <si>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</si>
  <si>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</si>
  <si>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</si>
  <si>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</si>
  <si>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</si>
  <si>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</si>
  <si>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</si>
  <si>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</si>
  <si>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</si>
  <si>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</si>
  <si>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</si>
  <si>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</si>
  <si>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</si>
  <si>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</si>
  <si>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</si>
  <si>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</si>
  <si>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</si>
  <si>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</si>
  <si>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</si>
  <si>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</si>
  <si>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</si>
  <si>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</si>
  <si>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</si>
  <si>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</si>
  <si>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</si>
  <si>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</si>
  <si>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</si>
  <si>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</si>
  <si>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</si>
  <si>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</si>
  <si>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</si>
  <si>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</si>
  <si>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</si>
  <si>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</si>
  <si>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</si>
  <si>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</si>
  <si>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</si>
  <si>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</si>
  <si>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</si>
  <si>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</si>
  <si>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</si>
  <si>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</si>
  <si>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</si>
  <si>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</si>
  <si>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</si>
  <si>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</si>
  <si>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</si>
  <si>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</si>
  <si>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</si>
  <si>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</si>
  <si>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</si>
  <si>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</si>
  <si>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</si>
  <si>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</si>
  <si>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</si>
  <si>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</si>
  <si>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</si>
  <si>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</si>
  <si>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</si>
  <si>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</si>
  <si>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</si>
  <si>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</si>
  <si>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</si>
  <si>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</si>
  <si>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</si>
  <si>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</si>
  <si>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</si>
  <si>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</si>
  <si>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</si>
  <si>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</si>
  <si>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</si>
  <si>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</si>
  <si>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</si>
  <si>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</si>
  <si>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</si>
  <si>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</si>
  <si>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</si>
  <si>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</si>
  <si>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</si>
  <si>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</si>
  <si>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</si>
  <si>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</si>
  <si>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</si>
  <si>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</si>
  <si>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</si>
  <si>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</si>
  <si>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</si>
  <si>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</si>
  <si>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</si>
  <si>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</si>
  <si>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</si>
  <si>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</si>
  <si>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</si>
  <si>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</si>
  <si>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</si>
  <si>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</si>
  <si>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</si>
  <si>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</si>
  <si>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</si>
  <si>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</si>
  <si>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</si>
  <si>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</si>
  <si>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</si>
  <si>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</si>
  <si>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</si>
  <si>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</si>
  <si>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</si>
  <si>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</si>
  <si>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</si>
  <si>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</si>
  <si>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</si>
  <si>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</si>
  <si>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</si>
  <si>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</si>
  <si>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</si>
  <si>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</si>
  <si>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</si>
  <si>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</si>
  <si>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</si>
  <si>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</si>
  <si>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</si>
  <si>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</si>
  <si>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</si>
  <si>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</si>
  <si>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</si>
  <si>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</si>
  <si>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</si>
  <si>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</si>
  <si>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</si>
  <si>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</si>
  <si>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</si>
  <si>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</si>
  <si>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</si>
  <si>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</si>
  <si>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</si>
  <si>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</si>
  <si>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</si>
  <si>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</si>
  <si>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</si>
  <si>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</si>
  <si>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</si>
  <si>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</si>
  <si>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</si>
  <si>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</si>
  <si>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</si>
  <si>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</si>
  <si>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</si>
  <si>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</si>
  <si>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</si>
  <si>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</si>
  <si>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</si>
  <si>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</si>
  <si>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</si>
  <si>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</si>
  <si>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</si>
  <si>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</si>
  <si>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</si>
  <si>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</si>
  <si>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</si>
  <si>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</si>
  <si>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</si>
  <si>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</si>
  <si>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</si>
  <si>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</si>
  <si>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</si>
  <si>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</si>
  <si>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</si>
  <si>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</si>
  <si>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</si>
  <si>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</si>
  <si>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</si>
  <si>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</si>
  <si>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</si>
  <si>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</si>
  <si>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</si>
  <si>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</si>
  <si>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</si>
  <si>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</si>
  <si>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</si>
  <si>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</si>
  <si>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</si>
  <si>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</si>
  <si>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</si>
  <si>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</si>
  <si>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</si>
  <si>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</si>
  <si>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</si>
  <si>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</si>
  <si>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</si>
  <si>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</si>
  <si>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</si>
  <si>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</si>
  <si>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</si>
  <si>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</si>
  <si>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</si>
  <si>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</si>
  <si>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</si>
  <si>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</si>
  <si>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</si>
  <si>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</si>
  <si>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</si>
  <si>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</si>
  <si>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</si>
  <si>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</si>
  <si>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</si>
  <si>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</si>
  <si>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</si>
  <si>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</si>
  <si>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</si>
  <si>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</si>
  <si>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</si>
  <si>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</si>
  <si>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</si>
  <si>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</si>
  <si>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</si>
  <si>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</si>
  <si>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</si>
  <si>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</si>
  <si>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</si>
  <si>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</si>
  <si>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</si>
  <si>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</si>
  <si>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</si>
  <si>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</si>
  <si>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</si>
  <si>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</si>
  <si>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</si>
  <si>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</si>
  <si>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</si>
  <si>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</si>
  <si>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</si>
  <si>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</si>
  <si>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</si>
  <si>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</si>
  <si>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</si>
  <si>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</si>
  <si>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</si>
  <si>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</si>
  <si>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</si>
  <si>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</si>
  <si>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</si>
  <si>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</si>
  <si>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</si>
  <si>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</si>
  <si>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</si>
  <si>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</si>
  <si>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</si>
  <si>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</si>
  <si>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</si>
  <si>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</si>
  <si>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</si>
  <si>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</si>
  <si>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</si>
  <si>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</si>
  <si>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</si>
  <si>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</si>
  <si>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</si>
  <si>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</si>
  <si>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</si>
  <si>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</si>
  <si>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</si>
  <si>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</si>
  <si>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</si>
  <si>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</si>
  <si>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</si>
  <si>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</si>
  <si>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</si>
  <si>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</si>
  <si>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</si>
  <si>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</si>
  <si>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</si>
  <si>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</si>
  <si>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</si>
  <si>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</si>
  <si>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</si>
  <si>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</si>
  <si>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</si>
  <si>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</si>
  <si>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</si>
  <si>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</si>
  <si>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</si>
  <si>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</si>
  <si>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</si>
  <si>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</si>
  <si>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</si>
  <si>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</si>
  <si>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</si>
  <si>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</si>
  <si>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</si>
  <si>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</si>
  <si>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</si>
  <si>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</si>
  <si>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</si>
  <si>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</si>
  <si>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</si>
  <si>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</si>
  <si>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</si>
  <si>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</si>
  <si>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</si>
  <si>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</si>
  <si>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</si>
  <si>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</si>
  <si>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</si>
  <si>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</si>
  <si>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</si>
  <si>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</si>
  <si>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</si>
  <si>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</si>
  <si>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</si>
  <si>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</si>
  <si>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</si>
  <si>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</si>
  <si>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</si>
  <si>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</si>
  <si>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</si>
  <si>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</si>
  <si>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</si>
  <si>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</si>
  <si>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</si>
  <si>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</si>
  <si>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</si>
  <si>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</si>
  <si>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</si>
  <si>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</si>
  <si>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</si>
  <si>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</si>
  <si>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</si>
  <si>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</si>
  <si>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</si>
  <si>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</si>
  <si>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</si>
  <si>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</si>
  <si>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</si>
  <si>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</si>
  <si>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</si>
  <si>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</si>
  <si>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</si>
  <si>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</si>
  <si>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</si>
  <si>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</si>
  <si>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</si>
  <si>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</si>
  <si>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</si>
  <si>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</si>
  <si>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</si>
  <si>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</si>
  <si>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</si>
  <si>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</si>
  <si>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</si>
  <si>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</si>
  <si>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</si>
  <si>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</si>
  <si>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</si>
  <si>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</si>
  <si>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</si>
  <si>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</si>
  <si>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</si>
  <si>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</si>
  <si>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</si>
  <si>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</si>
  <si>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</si>
  <si>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</si>
  <si>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</si>
  <si>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</si>
  <si>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</si>
  <si>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</si>
  <si>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</si>
  <si>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</si>
  <si>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</si>
  <si>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</si>
  <si>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</si>
  <si>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</si>
  <si>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</si>
  <si>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</si>
  <si>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</si>
  <si>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</si>
  <si>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</si>
  <si>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</si>
  <si>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</si>
  <si>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</si>
  <si>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</si>
  <si>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</si>
  <si>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</si>
  <si>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</si>
  <si>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</si>
  <si>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</si>
  <si>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</si>
  <si>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</si>
  <si>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</si>
  <si>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</si>
  <si>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</si>
  <si>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</si>
  <si>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</si>
  <si>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</si>
  <si>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</si>
  <si>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</si>
  <si>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</si>
  <si>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</si>
  <si>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</si>
  <si>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</si>
  <si>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</si>
  <si>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</si>
  <si>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</si>
  <si>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</si>
  <si>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</si>
  <si>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</si>
  <si>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</si>
  <si>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</si>
  <si>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</si>
  <si>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</si>
  <si>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</si>
  <si>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</si>
  <si>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</si>
  <si>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</si>
  <si>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</si>
  <si>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</si>
  <si>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</si>
  <si>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</si>
  <si>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</si>
  <si>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</si>
  <si>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</si>
  <si>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</si>
  <si>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</si>
  <si>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</si>
  <si>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</si>
  <si>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</si>
  <si>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</si>
  <si>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</si>
  <si>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</si>
  <si>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</si>
  <si>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</si>
  <si>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</si>
  <si>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</si>
  <si>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</si>
  <si>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</si>
  <si>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</si>
  <si>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</si>
  <si>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</si>
  <si>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</si>
  <si>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</si>
  <si>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</si>
  <si>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</si>
  <si>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</si>
  <si>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</si>
  <si>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</si>
  <si>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</si>
  <si>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</si>
  <si>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</si>
  <si>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</si>
  <si>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</si>
  <si>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</si>
  <si>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</si>
  <si>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</si>
  <si>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</si>
  <si>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</si>
  <si>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</si>
  <si>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</si>
  <si>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</si>
  <si>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</si>
  <si>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</si>
  <si>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</si>
  <si>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</si>
  <si>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</si>
  <si>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</si>
  <si>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</si>
  <si>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</si>
  <si>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</si>
  <si>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</si>
  <si>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</si>
  <si>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</si>
  <si>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</si>
  <si>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</si>
  <si>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</si>
  <si>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</si>
  <si>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</si>
  <si>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</si>
  <si>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</si>
  <si>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</si>
  <si>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</si>
  <si>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</si>
  <si>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</si>
  <si>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</si>
  <si>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</si>
  <si>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</si>
  <si>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</si>
  <si>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</si>
  <si>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</si>
  <si>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</si>
  <si>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</si>
  <si>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</si>
  <si>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</si>
  <si>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</si>
  <si>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</si>
  <si>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</si>
  <si>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</si>
  <si>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</si>
  <si>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</si>
  <si>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</si>
  <si>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</si>
  <si>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</si>
  <si>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</si>
  <si>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</si>
  <si>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</si>
  <si>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</si>
  <si>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</si>
  <si>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</si>
  <si>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</si>
  <si>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</si>
  <si>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</si>
  <si>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</si>
  <si>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</si>
  <si>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</si>
  <si>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</si>
  <si>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</si>
  <si>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</si>
  <si>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</si>
  <si>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</si>
  <si>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</si>
  <si>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</si>
  <si>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</si>
  <si>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</si>
  <si>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</si>
  <si>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</si>
  <si>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</si>
  <si>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</si>
  <si>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</si>
  <si>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</si>
  <si>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</si>
  <si>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</si>
  <si>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</si>
  <si>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</si>
  <si>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</si>
  <si>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</si>
  <si>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</si>
  <si>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</si>
  <si>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</si>
  <si>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</si>
  <si>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</si>
  <si>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</si>
  <si>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</si>
  <si>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</si>
  <si>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</si>
  <si>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</si>
  <si>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</si>
  <si>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</si>
  <si>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</si>
  <si>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</si>
  <si>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</si>
  <si>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</si>
  <si>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</si>
  <si>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</si>
  <si>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</si>
  <si>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</si>
  <si>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</si>
  <si>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</si>
  <si>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</si>
  <si>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</si>
  <si>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</si>
  <si>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</si>
  <si>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</si>
  <si>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</si>
  <si>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</si>
  <si>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</si>
  <si>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</si>
  <si>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</si>
  <si>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</si>
  <si>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</si>
  <si>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</si>
  <si>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</si>
  <si>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</si>
  <si>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</si>
  <si>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</si>
  <si>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</si>
  <si>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</si>
  <si>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</si>
  <si>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</si>
  <si>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</si>
  <si>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</si>
  <si>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</si>
  <si>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</si>
  <si>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</si>
  <si>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</si>
  <si>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</si>
  <si>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</si>
  <si>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</si>
  <si>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</si>
  <si>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</si>
  <si>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</si>
  <si>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</si>
  <si>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</si>
  <si>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</si>
  <si>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</si>
  <si>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</si>
  <si>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</si>
  <si>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</si>
  <si>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</si>
  <si>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</si>
  <si>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</si>
  <si>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</si>
  <si>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</si>
  <si>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</si>
  <si>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</si>
  <si>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</si>
  <si>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</si>
  <si>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</si>
  <si>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</si>
  <si>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</si>
  <si>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</si>
  <si>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</si>
  <si>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</si>
  <si>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</si>
  <si>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</si>
  <si>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</si>
  <si>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</si>
  <si>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</si>
  <si>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</si>
  <si>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</si>
  <si>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</si>
  <si>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</si>
  <si>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</si>
  <si>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</si>
  <si>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</si>
  <si>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</si>
  <si>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</si>
  <si>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</si>
  <si>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</si>
  <si>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</si>
  <si>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</si>
  <si>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</si>
  <si>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</si>
  <si>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</si>
  <si>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</si>
  <si>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</si>
  <si>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</si>
  <si>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</si>
  <si>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</si>
  <si>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</si>
  <si>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</si>
  <si>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</si>
  <si>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</si>
  <si>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</si>
  <si>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</si>
  <si>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</si>
  <si>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</si>
  <si>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</si>
  <si>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</si>
  <si>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</si>
  <si>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</si>
  <si>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</si>
  <si>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</si>
  <si>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</si>
  <si>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</si>
  <si>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</si>
  <si>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</si>
  <si>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</si>
  <si>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</si>
  <si>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</si>
  <si>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</si>
  <si>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</si>
  <si>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</si>
  <si>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</si>
  <si>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</si>
  <si>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</si>
  <si>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</si>
  <si>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</si>
  <si>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</si>
  <si>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</si>
  <si>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</si>
  <si>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</si>
  <si>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</si>
  <si>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</si>
  <si>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</si>
  <si>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</si>
  <si>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</si>
  <si>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</si>
  <si>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</si>
  <si>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</si>
  <si>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</si>
  <si>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</si>
  <si>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</si>
  <si>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</si>
  <si>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</si>
  <si>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</si>
  <si>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</si>
  <si>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</si>
  <si>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</si>
  <si>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</si>
  <si>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</si>
  <si>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</si>
  <si>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</si>
  <si>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</si>
  <si>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</si>
  <si>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</si>
  <si>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</si>
  <si>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</si>
  <si>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</si>
  <si>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</si>
  <si>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</si>
  <si>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</si>
  <si>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</si>
  <si>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</si>
  <si>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</si>
  <si>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</si>
  <si>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</si>
  <si>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</si>
  <si>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</si>
  <si>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</si>
  <si>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</si>
  <si>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</si>
  <si>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</si>
  <si>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</si>
  <si>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</si>
  <si>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</si>
  <si>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</si>
  <si>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</si>
  <si>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</si>
  <si>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</si>
  <si>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</si>
  <si>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</si>
  <si>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</si>
  <si>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</si>
  <si>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</si>
  <si>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</si>
  <si>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</si>
  <si>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</si>
  <si>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</si>
  <si>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</si>
  <si>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</si>
  <si>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</si>
  <si>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</si>
  <si>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</si>
  <si>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</si>
  <si>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</si>
  <si>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</si>
  <si>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</si>
  <si>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</si>
  <si>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</si>
  <si>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</si>
  <si>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</si>
  <si>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</si>
  <si>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</si>
  <si>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</si>
  <si>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</si>
  <si>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</si>
  <si>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</si>
  <si>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</si>
  <si>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</si>
  <si>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</si>
  <si>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</si>
  <si>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</si>
  <si>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</si>
  <si>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</si>
  <si>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</si>
  <si>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</si>
  <si>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</si>
  <si>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</si>
  <si>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</si>
  <si>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</si>
  <si>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</si>
  <si>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</si>
  <si>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</si>
  <si>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</si>
  <si>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</si>
  <si>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</si>
  <si>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</si>
  <si>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</si>
  <si>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</si>
  <si>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</si>
  <si>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</si>
  <si>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</si>
  <si>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</si>
  <si>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</si>
  <si>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</si>
  <si>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</si>
  <si>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</si>
  <si>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</si>
  <si>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</si>
  <si>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</si>
  <si>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</si>
  <si>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</si>
  <si>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</si>
  <si>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</si>
  <si>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</si>
  <si>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</si>
  <si>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</si>
  <si>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</si>
  <si>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</si>
  <si>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</si>
  <si>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</si>
  <si>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</si>
  <si>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</si>
  <si>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</si>
  <si>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</si>
  <si>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</si>
  <si>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</si>
  <si>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</si>
  <si>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</si>
  <si>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</si>
  <si>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</si>
  <si>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</si>
  <si>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</si>
  <si>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</si>
  <si>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</si>
  <si>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</si>
  <si>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</si>
  <si>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</si>
  <si>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</si>
  <si>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</si>
  <si>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</si>
  <si>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</si>
  <si>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</si>
  <si>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</si>
  <si>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</si>
  <si>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</si>
  <si>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</si>
  <si>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</si>
  <si>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</si>
  <si>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</si>
  <si>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</si>
  <si>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</si>
  <si>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</si>
  <si>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</si>
  <si>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</si>
  <si>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</si>
  <si>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</si>
  <si>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</si>
  <si>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</si>
  <si>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</si>
  <si>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</si>
  <si>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</si>
  <si>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</si>
  <si>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</si>
  <si>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</si>
  <si>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</si>
  <si>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</si>
  <si>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</si>
  <si>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</si>
  <si>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</si>
  <si>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</si>
  <si>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</si>
  <si>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</si>
  <si>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</si>
  <si>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</si>
  <si>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</si>
  <si>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</si>
  <si>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</si>
  <si>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</si>
  <si>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</si>
  <si>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</si>
  <si>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</si>
  <si>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</si>
  <si>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</si>
  <si>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</si>
  <si>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</si>
  <si>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</si>
  <si>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</si>
  <si>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</si>
  <si>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</si>
  <si>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</si>
  <si>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</si>
  <si>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</si>
  <si>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</si>
  <si>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</si>
  <si>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</si>
  <si>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</si>
  <si>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</si>
  <si>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</si>
  <si>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</si>
  <si>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</si>
  <si>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</si>
  <si>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</si>
  <si>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</si>
  <si>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</si>
  <si>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</si>
  <si>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</si>
  <si>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</si>
  <si>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</si>
  <si>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</si>
  <si>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</si>
  <si>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</si>
  <si>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</si>
  <si>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</si>
  <si>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</si>
  <si>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</si>
  <si>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</si>
  <si>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</si>
  <si>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</si>
  <si>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</si>
  <si>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</si>
  <si>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</si>
  <si>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</si>
  <si>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</si>
  <si>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</si>
  <si>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</si>
  <si>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</si>
  <si>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</si>
  <si>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</si>
  <si>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</si>
  <si>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</si>
  <si>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</si>
  <si>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</si>
  <si>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</si>
  <si>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</si>
  <si>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</si>
  <si>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</si>
  <si>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</si>
  <si>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</si>
  <si>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</si>
  <si>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</si>
  <si>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</si>
  <si>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</si>
  <si>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</si>
  <si>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</si>
  <si>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</si>
  <si>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</si>
  <si>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</si>
  <si>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</si>
  <si>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</si>
  <si>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</si>
  <si>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</si>
  <si>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</si>
  <si>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</si>
  <si>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</si>
  <si>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</si>
  <si>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</si>
  <si>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</si>
  <si>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</si>
  <si>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</si>
  <si>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</si>
  <si>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</si>
  <si>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</si>
  <si>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</si>
  <si>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</si>
  <si>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</si>
  <si>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</si>
  <si>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</si>
  <si>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</si>
  <si>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</si>
  <si>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</si>
  <si>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</si>
  <si>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</si>
  <si>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</si>
  <si>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</si>
  <si>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</si>
  <si>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</si>
  <si>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</si>
  <si>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</si>
  <si>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</si>
  <si>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</si>
  <si>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</si>
  <si>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</si>
  <si>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</si>
  <si>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</si>
  <si>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</si>
  <si>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</si>
  <si>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</si>
  <si>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</si>
  <si>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</si>
  <si>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</si>
  <si>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</si>
  <si>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</si>
  <si>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</si>
  <si>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</si>
  <si>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</si>
  <si>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</si>
  <si>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</si>
  <si>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</si>
  <si>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</si>
  <si>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</si>
  <si>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</si>
  <si>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</si>
  <si>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</si>
  <si>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</si>
  <si>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</si>
  <si>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</si>
  <si>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</si>
  <si>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</si>
  <si>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</si>
  <si>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</si>
  <si>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</si>
  <si>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</si>
  <si>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</si>
  <si>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</si>
  <si>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</si>
  <si>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</si>
  <si>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</si>
  <si>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</si>
  <si>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</si>
  <si>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</si>
  <si>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</si>
  <si>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</si>
  <si>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</si>
  <si>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</si>
  <si>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</si>
  <si>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</si>
  <si>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</si>
  <si>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</si>
  <si>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</si>
  <si>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</si>
  <si>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</si>
  <si>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</si>
  <si>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</si>
  <si>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</si>
  <si>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</si>
  <si>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</si>
  <si>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</si>
  <si>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</si>
  <si>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</si>
  <si>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</si>
  <si>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</si>
  <si>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</si>
  <si>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</si>
  <si>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</si>
  <si>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</si>
  <si>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</si>
  <si>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</si>
  <si>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</si>
  <si>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</si>
  <si>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</si>
  <si>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</si>
  <si>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</si>
  <si>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</si>
  <si>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</si>
  <si>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</si>
  <si>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</si>
  <si>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</si>
  <si>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</si>
  <si>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</si>
  <si>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</si>
  <si>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</si>
  <si>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</si>
  <si>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</si>
  <si>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</si>
  <si>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</si>
  <si>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</si>
  <si>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</si>
  <si>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</si>
  <si>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</si>
  <si>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</si>
  <si>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</si>
  <si>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</si>
  <si>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</si>
  <si>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</si>
  <si>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</si>
  <si>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</si>
  <si>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</si>
  <si>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</si>
  <si>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</si>
  <si>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</si>
  <si>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</si>
  <si>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</si>
  <si>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</si>
  <si>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</si>
  <si>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</si>
  <si>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</si>
  <si>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</si>
  <si>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</si>
  <si>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</si>
  <si>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</si>
  <si>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</si>
  <si>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</si>
  <si>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</si>
  <si>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</si>
  <si>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</si>
  <si>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</si>
  <si>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</si>
  <si>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</si>
  <si>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</si>
  <si>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</si>
  <si>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</si>
  <si>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</si>
  <si>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</si>
  <si>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</si>
  <si>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</si>
  <si>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</si>
  <si>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</si>
  <si>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</si>
  <si>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</si>
  <si>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</si>
  <si>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</si>
  <si>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</si>
  <si>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</si>
  <si>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</si>
  <si>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</si>
  <si>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</si>
  <si>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</si>
  <si>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</si>
  <si>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</si>
  <si>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</si>
  <si>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</si>
  <si>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</si>
  <si>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</si>
  <si>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</si>
  <si>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</si>
  <si>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</si>
  <si>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</si>
  <si>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</si>
  <si>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</si>
  <si>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</si>
  <si>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</si>
  <si>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</si>
  <si>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</si>
  <si>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</si>
  <si>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</si>
  <si>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</si>
  <si>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</si>
  <si>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</si>
  <si>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</si>
  <si>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</si>
  <si>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</si>
  <si>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</si>
  <si>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</si>
  <si>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</si>
  <si>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</si>
  <si>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</si>
  <si>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</si>
  <si>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</si>
  <si>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</si>
  <si>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</si>
  <si>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</si>
  <si>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</si>
  <si>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</si>
  <si>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</si>
  <si>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</si>
  <si>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</si>
  <si>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</si>
  <si>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</si>
  <si>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</si>
  <si>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</si>
  <si>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</si>
  <si>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</si>
  <si>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</si>
  <si>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</si>
  <si>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</si>
  <si>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</si>
  <si>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</si>
  <si>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</si>
  <si>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</si>
  <si>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</si>
  <si>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</si>
  <si>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</si>
  <si>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</si>
  <si>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</si>
  <si>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</si>
  <si>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</si>
  <si>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</si>
  <si>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</si>
  <si>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</si>
  <si>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</si>
  <si>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</si>
  <si>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</si>
  <si>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</si>
  <si>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</si>
  <si>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</si>
  <si>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</si>
  <si>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</si>
  <si>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</si>
  <si>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</si>
  <si>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</si>
  <si>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</si>
  <si>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</si>
  <si>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</si>
  <si>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</si>
  <si>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</si>
  <si>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</si>
  <si>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</si>
  <si>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</si>
  <si>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</si>
  <si>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</si>
  <si>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</si>
  <si>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</si>
  <si>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</si>
  <si>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</si>
  <si>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</si>
  <si>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</si>
  <si>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</si>
  <si>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</si>
  <si>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</si>
  <si>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</si>
  <si>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</si>
  <si>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</si>
  <si>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</si>
  <si>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</si>
  <si>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</si>
  <si>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</si>
  <si>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</si>
  <si>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</si>
  <si>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</si>
  <si>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</si>
  <si>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</si>
  <si>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</si>
  <si>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</si>
  <si>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</si>
  <si>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</si>
  <si>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</si>
  <si>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</si>
  <si>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</si>
  <si>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</si>
  <si>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</si>
  <si>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</si>
  <si>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</si>
  <si>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</si>
  <si>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</si>
  <si>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</si>
  <si>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</si>
  <si>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</si>
  <si>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</si>
  <si>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</si>
  <si>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</si>
  <si>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</si>
  <si>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</si>
  <si>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</si>
  <si>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</si>
  <si>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</si>
  <si>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</si>
  <si>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</si>
  <si>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</si>
  <si>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</si>
  <si>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</si>
  <si>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</si>
  <si>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</si>
  <si>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</si>
  <si>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</si>
  <si>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</si>
  <si>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</si>
  <si>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</si>
  <si>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</si>
  <si>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</si>
  <si>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</si>
  <si>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</si>
  <si>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</si>
  <si>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</si>
  <si>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</si>
  <si>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</si>
  <si>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</si>
  <si>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</si>
  <si>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</si>
  <si>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</si>
  <si>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</si>
  <si>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</si>
  <si>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</si>
  <si>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</si>
  <si>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</si>
  <si>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</si>
  <si>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</si>
  <si>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</si>
  <si>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</si>
  <si>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</si>
  <si>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</si>
  <si>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</si>
  <si>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</si>
  <si>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</si>
  <si>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</si>
  <si>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</si>
  <si>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</si>
  <si>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</si>
  <si>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</si>
  <si>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</si>
  <si>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</si>
  <si>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</si>
  <si>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</si>
  <si>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</si>
  <si>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</si>
  <si>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</si>
  <si>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</si>
  <si>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</si>
  <si>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</si>
  <si>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</si>
  <si>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</si>
  <si>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</si>
  <si>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</si>
  <si>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</si>
  <si>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</si>
  <si>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</si>
  <si>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</si>
  <si>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</si>
  <si>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</si>
  <si>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</si>
  <si>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</si>
  <si>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</si>
  <si>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</si>
  <si>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</si>
  <si>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</si>
  <si>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</si>
  <si>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</si>
  <si>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</si>
  <si>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</si>
  <si>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</si>
  <si>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</si>
  <si>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</si>
  <si>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</si>
  <si>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</si>
  <si>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</si>
  <si>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</si>
  <si>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</si>
  <si>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</si>
  <si>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</si>
  <si>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</si>
  <si>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</si>
  <si>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</si>
  <si>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</si>
  <si>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</si>
  <si>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</si>
  <si>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</si>
  <si>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</si>
  <si>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</si>
  <si>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</si>
  <si>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</si>
  <si>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</si>
  <si>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</si>
  <si>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</si>
  <si>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</si>
  <si>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</si>
  <si>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</si>
  <si>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</si>
  <si>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</si>
  <si>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</si>
  <si>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</si>
  <si>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</si>
  <si>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</si>
  <si>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</si>
  <si>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</si>
  <si>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</si>
  <si>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</si>
  <si>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</si>
  <si>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</si>
  <si>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</si>
  <si>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</si>
  <si>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</si>
  <si>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</si>
  <si>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</si>
  <si>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</si>
  <si>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</si>
  <si>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</si>
  <si>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</si>
  <si>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</si>
  <si>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</si>
  <si>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</si>
  <si>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</si>
  <si>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</si>
  <si>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</si>
  <si>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</si>
  <si>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</si>
  <si>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</si>
  <si>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</si>
  <si>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</si>
  <si>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</si>
  <si>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</si>
  <si>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</si>
  <si>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</si>
  <si>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</si>
  <si>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</si>
  <si>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</si>
  <si>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</si>
  <si>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</si>
  <si>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</si>
  <si>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</si>
  <si>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</si>
  <si>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</si>
  <si>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</si>
  <si>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</si>
  <si>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</si>
  <si>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</si>
  <si>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</si>
  <si>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</si>
  <si>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</si>
  <si>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</si>
  <si>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</si>
  <si>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</si>
  <si>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</si>
  <si>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</si>
  <si>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</si>
  <si>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</si>
  <si>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</si>
  <si>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</si>
  <si>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</si>
  <si>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</si>
  <si>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</si>
  <si>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</si>
  <si>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</si>
  <si>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</si>
  <si>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</si>
  <si>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</si>
  <si>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</si>
  <si>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</si>
  <si>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</si>
  <si>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</si>
  <si>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</si>
  <si>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</si>
  <si>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</si>
  <si>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</si>
  <si>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</si>
  <si>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</si>
  <si>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</si>
  <si>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</si>
  <si>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</si>
  <si>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</si>
  <si>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</si>
  <si>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</si>
  <si>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</si>
  <si>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</si>
  <si>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</si>
  <si>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</si>
  <si>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</si>
  <si>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</si>
  <si>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</si>
  <si>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</si>
  <si>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</si>
  <si>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</si>
  <si>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</si>
  <si>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</si>
  <si>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</si>
  <si>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</si>
  <si>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</si>
  <si>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</si>
  <si>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</si>
  <si>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</si>
  <si>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</si>
  <si>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</si>
  <si>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</si>
  <si>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</si>
  <si>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</si>
  <si>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</si>
  <si>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</si>
  <si>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</si>
  <si>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</si>
  <si>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</si>
  <si>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</si>
  <si>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</si>
  <si>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</si>
  <si>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</si>
  <si>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</si>
  <si>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</si>
  <si>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</si>
  <si>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</si>
  <si>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</si>
  <si>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</si>
  <si>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</si>
  <si>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</si>
  <si>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</si>
  <si>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</si>
  <si>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</si>
  <si>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</si>
  <si>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</si>
  <si>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</si>
  <si>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</si>
  <si>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</si>
  <si>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</si>
  <si>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</si>
  <si>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</si>
  <si>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</si>
  <si>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</si>
  <si>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</si>
  <si>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</si>
  <si>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</si>
  <si>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</si>
  <si>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</si>
  <si>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</si>
  <si>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</si>
  <si>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</si>
  <si>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</si>
  <si>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</si>
  <si>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</si>
  <si>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</si>
  <si>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</si>
  <si>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</si>
  <si>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</si>
  <si>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</si>
  <si>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</si>
  <si>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</si>
  <si>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</si>
  <si>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</si>
  <si>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</si>
  <si>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</si>
  <si>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</si>
  <si>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</si>
  <si>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</si>
  <si>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</si>
  <si>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</si>
  <si>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</si>
  <si>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</si>
  <si>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</si>
  <si>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</si>
  <si>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</si>
  <si>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</si>
  <si>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</si>
  <si>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</si>
  <si>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</si>
  <si>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</si>
  <si>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</si>
  <si>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</si>
  <si>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</si>
  <si>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</si>
  <si>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</si>
  <si>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</si>
  <si>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</si>
  <si>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</si>
  <si>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</si>
  <si>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</si>
  <si>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</si>
  <si>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</si>
  <si>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</si>
  <si>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</si>
  <si>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</si>
  <si>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</si>
  <si>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</si>
  <si>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</si>
  <si>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</si>
  <si>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</si>
  <si>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</si>
  <si>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</si>
  <si>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</si>
  <si>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</si>
  <si>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</si>
  <si>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</si>
  <si>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</si>
  <si>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</si>
  <si>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</si>
  <si>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</si>
  <si>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</si>
  <si>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</si>
  <si>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</si>
  <si>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</si>
  <si>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</si>
  <si>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</si>
  <si>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</si>
  <si>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</si>
  <si>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</si>
  <si>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</si>
  <si>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</si>
  <si>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</si>
  <si>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</si>
  <si>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</si>
  <si>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</si>
  <si>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</si>
  <si>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</si>
  <si>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</si>
  <si>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</si>
  <si>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</si>
  <si>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</si>
  <si>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</si>
  <si>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</si>
  <si>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</si>
  <si>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</si>
  <si>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</si>
  <si>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</si>
  <si>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</si>
  <si>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</si>
  <si>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</si>
  <si>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</si>
  <si>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</si>
  <si>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</si>
  <si>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</si>
  <si>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</si>
  <si>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</si>
  <si>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</si>
  <si>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</si>
  <si>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</si>
  <si>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</si>
  <si>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</si>
  <si>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</si>
  <si>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</si>
  <si>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</si>
  <si>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</si>
  <si>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</si>
  <si>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</si>
  <si>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</si>
  <si>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</si>
  <si>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</si>
  <si>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</si>
  <si>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</si>
  <si>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</si>
  <si>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</si>
  <si>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</si>
  <si>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</si>
  <si>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</si>
  <si>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</si>
  <si>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</si>
  <si>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</si>
  <si>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</si>
  <si>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</si>
  <si>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</si>
  <si>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</si>
  <si>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</si>
  <si>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</si>
  <si>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</si>
  <si>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</si>
  <si>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</si>
  <si>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</si>
  <si>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</si>
  <si>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</si>
  <si>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</si>
  <si>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</si>
  <si>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</si>
  <si>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</si>
  <si>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</si>
  <si>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</si>
  <si>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</si>
  <si>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</si>
  <si>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</si>
  <si>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</si>
  <si>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</si>
  <si>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</si>
  <si>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</si>
  <si>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</si>
  <si>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</si>
  <si>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</si>
  <si>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</si>
  <si>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</si>
  <si>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</si>
  <si>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</si>
  <si>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</si>
  <si>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</si>
  <si>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</si>
  <si>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</si>
  <si>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</si>
  <si>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</si>
  <si>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</si>
  <si>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</si>
  <si>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</si>
  <si>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</si>
  <si>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</si>
  <si>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</si>
  <si>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</si>
  <si>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</si>
  <si>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</si>
  <si>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</si>
  <si>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</si>
  <si>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</si>
  <si>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</si>
  <si>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</si>
  <si>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</si>
  <si>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</si>
  <si>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</si>
  <si>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</si>
  <si>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</si>
  <si>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</si>
  <si>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</si>
  <si>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</si>
  <si>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</si>
  <si>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</si>
  <si>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</si>
  <si>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</si>
  <si>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</si>
  <si>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</si>
  <si>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</si>
  <si>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</si>
  <si>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</si>
  <si>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</si>
  <si>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</si>
  <si>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</si>
  <si>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</si>
  <si>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</si>
  <si>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</si>
  <si>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</si>
  <si>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</si>
  <si>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</si>
  <si>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</si>
  <si>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</si>
  <si>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</si>
  <si>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</si>
  <si>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</si>
  <si>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</si>
  <si>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</si>
  <si>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</si>
  <si>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</si>
  <si>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</si>
  <si>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</si>
  <si>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</si>
  <si>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</si>
  <si>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</si>
  <si>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</si>
  <si>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</si>
  <si>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</si>
  <si>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</si>
  <si>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</si>
  <si>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</si>
  <si>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</si>
  <si>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</si>
  <si>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</si>
  <si>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</si>
  <si>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</si>
  <si>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</si>
  <si>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</si>
  <si>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</si>
  <si>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</si>
  <si>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</si>
  <si>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</si>
  <si>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</si>
  <si>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</si>
  <si>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</si>
  <si>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</si>
  <si>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</si>
  <si>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</si>
  <si>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</si>
  <si>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</si>
  <si>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</si>
  <si>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</si>
  <si>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</si>
  <si>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</si>
  <si>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</si>
  <si>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</si>
  <si>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</si>
  <si>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</si>
  <si>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</si>
  <si>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</si>
  <si>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</si>
  <si>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</si>
  <si>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</si>
  <si>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</si>
  <si>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</si>
  <si>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</si>
  <si>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</si>
  <si>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</si>
  <si>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</si>
  <si>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</si>
  <si>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</si>
  <si>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</si>
  <si>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</si>
  <si>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</si>
  <si>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</si>
  <si>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</si>
  <si>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</si>
  <si>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</si>
  <si>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</si>
  <si>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</si>
  <si>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</si>
  <si>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</si>
  <si>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</si>
  <si>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</si>
  <si>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</si>
  <si>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</si>
  <si>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</si>
  <si>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</si>
  <si>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</si>
  <si>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</si>
  <si>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</si>
  <si>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</si>
  <si>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</si>
  <si>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</si>
  <si>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</si>
  <si>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</si>
  <si>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</si>
  <si>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</si>
  <si>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</si>
  <si>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</si>
  <si>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</si>
  <si>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</si>
  <si>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</si>
  <si>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</si>
  <si>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</si>
  <si>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</si>
  <si>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</si>
  <si>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</si>
  <si>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</si>
  <si>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</si>
  <si>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</si>
  <si>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</si>
  <si>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</si>
  <si>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</si>
  <si>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</si>
  <si>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</si>
  <si>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</si>
  <si>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</si>
  <si>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</si>
  <si>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</si>
  <si>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</si>
  <si>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</si>
  <si>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</si>
  <si>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</si>
  <si>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</si>
  <si>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</si>
  <si>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</si>
  <si>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</si>
  <si>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</si>
  <si>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</si>
  <si>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</si>
  <si>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</si>
  <si>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</si>
  <si>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</si>
  <si>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</si>
  <si>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</si>
  <si>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</si>
  <si>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</si>
  <si>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</si>
  <si>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</si>
  <si>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</si>
  <si>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</si>
  <si>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</si>
  <si>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</si>
  <si>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</si>
  <si>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</si>
  <si>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</si>
  <si>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</si>
  <si>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</si>
  <si>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</si>
  <si>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</si>
  <si>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</si>
  <si>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</si>
  <si>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</si>
  <si>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</si>
  <si>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</si>
  <si>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</si>
  <si>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</si>
  <si>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</si>
  <si>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</si>
  <si>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</si>
  <si>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</si>
  <si>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</si>
  <si>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</si>
  <si>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</si>
  <si>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</si>
  <si>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</si>
  <si>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</si>
  <si>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</si>
  <si>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</si>
  <si>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</si>
  <si>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</si>
  <si>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</si>
  <si>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</si>
  <si>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</si>
  <si>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</si>
  <si>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</si>
  <si>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</si>
  <si>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</si>
  <si>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</si>
  <si>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</si>
  <si>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</si>
  <si>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</si>
  <si>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</si>
  <si>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</si>
  <si>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</si>
  <si>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</si>
  <si>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</si>
  <si>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</si>
  <si>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</si>
  <si>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</si>
  <si>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</si>
  <si>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</si>
  <si>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</si>
  <si>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</si>
  <si>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</si>
  <si>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</si>
  <si>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</si>
  <si>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</si>
  <si>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</si>
  <si>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</si>
  <si>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</si>
  <si>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</si>
  <si>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</si>
  <si>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</si>
  <si>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</si>
  <si>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</si>
  <si>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</si>
  <si>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</si>
  <si>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</si>
  <si>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</si>
  <si>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</si>
  <si>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</si>
  <si>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</si>
  <si>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</si>
  <si>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</si>
  <si>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</si>
  <si>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</si>
  <si>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</si>
  <si>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</si>
  <si>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</si>
  <si>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</si>
  <si>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</si>
  <si>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</si>
  <si>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</si>
  <si>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</si>
  <si>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</si>
  <si>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</si>
  <si>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</si>
  <si>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</si>
  <si>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</si>
  <si>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</si>
  <si>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</si>
  <si>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</si>
  <si>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</si>
  <si>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</si>
  <si>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</si>
  <si>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</si>
  <si>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</si>
  <si>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</si>
  <si>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</si>
  <si>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</si>
  <si>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</si>
  <si>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</si>
  <si>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</si>
  <si>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</si>
  <si>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</si>
  <si>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</si>
  <si>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</si>
  <si>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</si>
  <si>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</si>
  <si>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</si>
  <si>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</si>
  <si>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</si>
  <si>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</si>
  <si>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</si>
  <si>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</si>
  <si>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</si>
  <si>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</si>
  <si>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</si>
  <si>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</si>
  <si>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</si>
  <si>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</si>
  <si>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</si>
  <si>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</si>
  <si>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</si>
  <si>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</si>
  <si>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</si>
  <si>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</si>
  <si>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</si>
  <si>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</si>
  <si>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</si>
  <si>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</si>
  <si>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</si>
  <si>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</si>
  <si>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</si>
  <si>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</si>
  <si>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</si>
  <si>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</si>
  <si>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</si>
  <si>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</si>
  <si>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</si>
  <si>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</si>
  <si>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</si>
  <si>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</si>
  <si>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</si>
  <si>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</si>
  <si>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</si>
  <si>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</si>
  <si>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</si>
  <si>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</si>
  <si>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</si>
  <si>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</si>
  <si>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</si>
  <si>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</si>
  <si>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</si>
  <si>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</si>
  <si>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</si>
  <si>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</si>
  <si>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</si>
  <si>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</si>
  <si>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</si>
  <si>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</si>
  <si>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</si>
  <si>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</si>
  <si>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</si>
  <si>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</si>
  <si>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</si>
  <si>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</si>
  <si>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</si>
  <si>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</si>
  <si>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</si>
  <si>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</si>
  <si>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</si>
  <si>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</si>
  <si>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</si>
  <si>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</si>
  <si>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</si>
  <si>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</si>
  <si>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</si>
  <si>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</si>
  <si>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</si>
  <si>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</si>
  <si>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</si>
  <si>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</si>
  <si>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</si>
  <si>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</si>
  <si>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</si>
  <si>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</si>
  <si>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</si>
  <si>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</si>
  <si>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</si>
  <si>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</si>
  <si>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</si>
  <si>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</si>
  <si>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</si>
  <si>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</si>
  <si>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</si>
  <si>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</si>
  <si>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</si>
  <si>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</si>
  <si>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</si>
  <si>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</si>
  <si>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</si>
  <si>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</si>
  <si>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</si>
  <si>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</si>
  <si>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</si>
  <si>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</si>
  <si>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</si>
  <si>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</si>
  <si>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</si>
  <si>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</si>
  <si>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</si>
  <si>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</si>
  <si>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</si>
  <si>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</si>
  <si>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</si>
  <si>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</si>
  <si>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</si>
  <si>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</si>
  <si>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</si>
  <si>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</si>
  <si>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</si>
  <si>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</si>
  <si>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</si>
  <si>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</si>
  <si>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</si>
  <si>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</si>
  <si>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</si>
  <si>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</si>
  <si>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</si>
  <si>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</si>
  <si>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</si>
  <si>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</si>
  <si>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</si>
  <si>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</si>
  <si>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</si>
  <si>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</si>
  <si>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</si>
  <si>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</si>
  <si>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</si>
  <si>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</si>
  <si>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</si>
  <si>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</si>
  <si>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</si>
  <si>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</si>
  <si>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</si>
  <si>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</si>
  <si>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</si>
  <si>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</si>
  <si>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</si>
  <si>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</si>
  <si>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</si>
  <si>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</si>
  <si>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</si>
  <si>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</si>
  <si>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</si>
  <si>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</si>
  <si>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</si>
  <si>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</si>
  <si>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</si>
  <si>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</si>
  <si>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</si>
  <si>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</si>
  <si>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</si>
  <si>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</si>
  <si>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</si>
  <si>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</si>
  <si>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</si>
  <si>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</si>
  <si>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</si>
  <si>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</si>
  <si>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</si>
  <si>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</si>
  <si>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</si>
  <si>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</si>
  <si>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</si>
  <si>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</si>
  <si>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</si>
  <si>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</si>
  <si>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</si>
  <si>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</si>
  <si>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</si>
  <si>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</si>
  <si>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</si>
  <si>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</si>
  <si>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</si>
  <si>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</si>
  <si>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</si>
  <si>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</si>
  <si>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</si>
  <si>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</si>
  <si>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</si>
  <si>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</si>
  <si>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</si>
  <si>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</si>
  <si>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</si>
  <si>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</si>
  <si>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</si>
  <si>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</si>
  <si>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</si>
  <si>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</si>
  <si>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</si>
  <si>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</si>
  <si>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</si>
  <si>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</si>
  <si>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</si>
  <si>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</si>
  <si>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</si>
  <si>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</si>
  <si>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</si>
  <si>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</si>
  <si>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</si>
  <si>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</si>
  <si>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</si>
  <si>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</si>
  <si>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</si>
  <si>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</si>
  <si>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</si>
  <si>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</si>
  <si>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</si>
  <si>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</si>
  <si>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</si>
  <si>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</si>
  <si>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</si>
  <si>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</si>
  <si>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</si>
  <si>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</si>
  <si>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</si>
  <si>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</si>
  <si>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</si>
  <si>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</si>
  <si>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</si>
  <si>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</si>
  <si>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</si>
  <si>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</si>
  <si>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</si>
  <si>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</si>
  <si>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</si>
  <si>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</si>
  <si>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</si>
  <si>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</si>
  <si>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</si>
  <si>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</si>
  <si>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</si>
  <si>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</si>
  <si>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</si>
  <si>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</si>
  <si>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</si>
  <si>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</si>
  <si>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</si>
  <si>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</si>
  <si>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</si>
  <si>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</si>
  <si>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</si>
  <si>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</si>
  <si>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</si>
  <si>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</si>
  <si>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</si>
  <si>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</si>
  <si>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</si>
  <si>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</si>
  <si>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</si>
  <si>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</si>
  <si>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</si>
  <si>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</si>
  <si>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</si>
  <si>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</si>
  <si>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</si>
  <si>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</si>
  <si>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</si>
  <si>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</si>
  <si>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</si>
  <si>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</si>
  <si>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</si>
  <si>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</si>
  <si>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</si>
  <si>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</si>
  <si>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</si>
  <si>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</si>
  <si>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</si>
  <si>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</si>
  <si>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</si>
  <si>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</si>
  <si>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</si>
  <si>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</si>
  <si>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</si>
  <si>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</si>
  <si>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</si>
  <si>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</si>
  <si>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</si>
  <si>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</si>
  <si>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</si>
  <si>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</si>
  <si>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</si>
  <si>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</si>
  <si>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</si>
  <si>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</si>
  <si>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</si>
  <si>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</si>
  <si>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</si>
  <si>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</si>
  <si>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</si>
  <si>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</si>
  <si>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</si>
  <si>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</si>
  <si>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</si>
  <si>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</si>
  <si>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</si>
  <si>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</si>
  <si>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</si>
  <si>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</si>
  <si>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</si>
  <si>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</si>
  <si>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</si>
  <si>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</si>
  <si>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</si>
  <si>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</si>
  <si>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</si>
  <si>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</si>
  <si>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</si>
  <si>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</si>
  <si>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</si>
  <si>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</si>
  <si>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</si>
  <si>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</si>
  <si>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</si>
  <si>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</si>
  <si>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</si>
  <si>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</si>
  <si>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</si>
  <si>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</si>
  <si>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</si>
  <si>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</si>
  <si>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</si>
  <si>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</si>
  <si>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</si>
  <si>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</si>
  <si>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</si>
  <si>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</si>
  <si>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</si>
  <si>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</si>
  <si>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</si>
  <si>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</si>
  <si>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</si>
  <si>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</si>
  <si>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</si>
  <si>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</si>
  <si>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</si>
  <si>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</si>
  <si>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</si>
  <si>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</si>
  <si>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</si>
  <si>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</si>
  <si>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</si>
  <si>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</si>
  <si>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</si>
  <si>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</si>
  <si>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</si>
  <si>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</si>
  <si>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</si>
  <si>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</si>
  <si>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</si>
  <si>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</si>
  <si>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</si>
  <si>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</si>
  <si>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</si>
  <si>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</si>
  <si>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</si>
  <si>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</si>
  <si>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</si>
  <si>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</si>
  <si>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</si>
  <si>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</si>
  <si>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</si>
  <si>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</si>
  <si>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</si>
  <si>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</si>
  <si>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</si>
  <si>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</si>
  <si>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</si>
  <si>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</si>
  <si>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</si>
  <si>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</si>
  <si>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</si>
  <si>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</si>
  <si>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</si>
  <si>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</si>
  <si>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</si>
  <si>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</si>
  <si>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</si>
  <si>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</si>
  <si>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</si>
  <si>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</si>
  <si>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</si>
  <si>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</si>
  <si>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</si>
  <si>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</si>
  <si>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</si>
  <si>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</si>
  <si>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</si>
  <si>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</si>
  <si>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</si>
  <si>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</si>
  <si>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</si>
  <si>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</si>
  <si>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</si>
  <si>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</si>
  <si>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</si>
  <si>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</si>
  <si>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</si>
  <si>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</si>
  <si>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</si>
  <si>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</si>
  <si>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</si>
  <si>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</si>
  <si>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</si>
  <si>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</si>
  <si>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</si>
  <si>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</si>
  <si>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</si>
  <si>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</si>
  <si>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</si>
  <si>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</si>
  <si>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</si>
  <si>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</si>
  <si>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</si>
  <si>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</si>
  <si>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</si>
  <si>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</si>
  <si>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</si>
  <si>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</si>
  <si>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</si>
  <si>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</si>
  <si>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</si>
  <si>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</si>
  <si>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</si>
  <si>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</si>
  <si>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</si>
  <si>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</si>
  <si>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</si>
  <si>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</si>
  <si>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</si>
  <si>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</si>
  <si>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</si>
  <si>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</si>
  <si>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</si>
  <si>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</si>
  <si>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</si>
  <si>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</si>
  <si>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</si>
  <si>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</si>
  <si>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</si>
  <si>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</si>
  <si>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</si>
  <si>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</si>
  <si>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</si>
  <si>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</si>
  <si>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</si>
  <si>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</si>
  <si>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</si>
  <si>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</si>
  <si>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</si>
  <si>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</si>
  <si>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</si>
  <si>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</si>
  <si>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</si>
  <si>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</si>
  <si>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</si>
  <si>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</si>
  <si>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</si>
  <si>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</si>
  <si>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</si>
  <si>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</si>
  <si>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</si>
  <si>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</si>
  <si>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</si>
  <si>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</si>
  <si>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</si>
  <si>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</si>
  <si>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</si>
  <si>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</si>
  <si>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</si>
  <si>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</si>
  <si>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</si>
  <si>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</si>
  <si>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</si>
  <si>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</si>
  <si>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</si>
  <si>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</si>
  <si>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</si>
  <si>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</si>
  <si>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</si>
  <si>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</si>
  <si>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</si>
  <si>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</si>
  <si>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</si>
  <si>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</si>
  <si>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</si>
  <si>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</si>
  <si>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</si>
  <si>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</si>
  <si>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</si>
  <si>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</si>
  <si>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</si>
  <si>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</si>
  <si>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</si>
  <si>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</si>
  <si>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</si>
  <si>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</si>
  <si>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</si>
  <si>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</si>
  <si>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</si>
  <si>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</si>
  <si>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</si>
  <si>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</si>
  <si>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</si>
  <si>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</si>
  <si>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</si>
  <si>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</si>
  <si>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</si>
  <si>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</si>
  <si>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</si>
  <si>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</si>
  <si>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</si>
  <si>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</si>
  <si>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</si>
  <si>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</si>
  <si>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</si>
  <si>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</si>
  <si>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</si>
  <si>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</si>
  <si>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</si>
  <si>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</si>
  <si>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</si>
  <si>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</si>
  <si>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</si>
  <si>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</si>
  <si>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</si>
  <si>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</si>
  <si>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</si>
  <si>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</si>
  <si>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</si>
  <si>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</si>
  <si>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</si>
  <si>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</si>
  <si>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</si>
  <si>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</si>
  <si>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</si>
  <si>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</si>
  <si>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</si>
  <si>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</si>
  <si>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</si>
  <si>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</si>
  <si>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</si>
  <si>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</si>
  <si>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</si>
  <si>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</si>
  <si>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</si>
  <si>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</si>
  <si>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</si>
  <si>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</si>
  <si>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</si>
  <si>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</si>
  <si>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</si>
  <si>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</si>
  <si>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</si>
  <si>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</si>
  <si>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</si>
  <si>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</si>
  <si>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</si>
  <si>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</si>
  <si>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</si>
  <si>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</si>
  <si>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</si>
  <si>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</si>
  <si>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</si>
  <si>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</si>
  <si>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</si>
  <si>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</si>
  <si>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</si>
  <si>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</si>
  <si>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</si>
  <si>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</si>
  <si>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</si>
  <si>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</si>
  <si>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</si>
  <si>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</si>
  <si>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</si>
  <si>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</si>
  <si>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</si>
  <si>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</si>
  <si>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</si>
  <si>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</si>
  <si>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</si>
  <si>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</si>
  <si>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</si>
  <si>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</si>
  <si>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</si>
  <si>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</si>
  <si>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</si>
  <si>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</si>
  <si>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</si>
  <si>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</si>
  <si>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</si>
  <si>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</si>
  <si>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</si>
  <si>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</si>
  <si>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</si>
  <si>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</si>
  <si>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</si>
  <si>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</si>
  <si>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</si>
  <si>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</si>
  <si>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</si>
  <si>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</si>
  <si>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</si>
  <si>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</si>
  <si>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</si>
  <si>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</si>
  <si>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</si>
  <si>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</si>
  <si>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</si>
  <si>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</si>
  <si>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</si>
  <si>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</si>
  <si>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</si>
  <si>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</si>
  <si>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</si>
  <si>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</si>
  <si>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</si>
  <si>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</si>
  <si>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</si>
  <si>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</si>
  <si>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</si>
  <si>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</si>
  <si>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</si>
  <si>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</si>
  <si>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</si>
  <si>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</si>
  <si>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</si>
  <si>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</si>
  <si>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</si>
  <si>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</si>
  <si>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</si>
  <si>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</si>
  <si>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</si>
  <si>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</si>
  <si>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</si>
  <si>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</si>
  <si>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</si>
  <si>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</si>
  <si>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</si>
  <si>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</si>
  <si>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</si>
  <si>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</si>
  <si>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</si>
  <si>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</si>
  <si>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</si>
  <si>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</si>
  <si>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</si>
  <si>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</si>
  <si>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</si>
  <si>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</si>
  <si>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</si>
  <si>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</si>
  <si>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</si>
  <si>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</si>
  <si>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</si>
  <si>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</si>
  <si>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</si>
  <si>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</si>
  <si>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</si>
  <si>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</si>
  <si>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</si>
  <si>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</si>
  <si>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</si>
  <si>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</si>
  <si>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</si>
  <si>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</si>
  <si>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</si>
  <si>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</si>
  <si>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</si>
  <si>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</si>
  <si>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</si>
  <si>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</si>
  <si>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</si>
  <si>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</si>
  <si>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</si>
  <si>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</si>
  <si>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</si>
  <si>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</si>
  <si>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</si>
  <si>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</si>
  <si>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</si>
  <si>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</si>
  <si>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</si>
  <si>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</si>
  <si>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</si>
  <si>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</si>
  <si>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</si>
  <si>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</si>
  <si>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</si>
  <si>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</si>
  <si>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</si>
  <si>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</si>
  <si>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</si>
  <si>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</si>
  <si>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</si>
  <si>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</si>
  <si>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</si>
  <si>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</si>
  <si>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</si>
  <si>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</si>
  <si>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</si>
  <si>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</si>
  <si>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</si>
  <si>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</si>
  <si>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</si>
  <si>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</si>
  <si>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</si>
  <si>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</si>
  <si>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</si>
  <si>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</si>
  <si>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</si>
  <si>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</si>
  <si>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</si>
  <si>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</si>
  <si>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</si>
  <si>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</si>
  <si>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</si>
  <si>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</si>
  <si>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</si>
  <si>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</si>
  <si>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</si>
  <si>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</si>
  <si>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</si>
  <si>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</si>
  <si>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</si>
  <si>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</si>
  <si>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</si>
  <si>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</si>
  <si>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</si>
  <si>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</si>
  <si>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</si>
  <si>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</si>
  <si>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</si>
  <si>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</si>
  <si>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</si>
  <si>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</si>
  <si>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</si>
  <si>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</si>
  <si>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</si>
  <si>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</si>
  <si>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</si>
  <si>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</si>
  <si>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</si>
  <si>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</si>
  <si>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</si>
  <si>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</si>
  <si>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</si>
  <si>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</si>
  <si>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</si>
  <si>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</si>
  <si>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</si>
  <si>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</si>
  <si>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</si>
  <si>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</si>
  <si>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</si>
  <si>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</si>
  <si>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</si>
  <si>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</si>
  <si>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</si>
  <si>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</si>
  <si>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</si>
  <si>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</si>
  <si>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</si>
  <si>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</si>
  <si>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</si>
  <si>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</si>
  <si>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</si>
  <si>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</si>
  <si>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</si>
  <si>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</si>
  <si>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</si>
  <si>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</si>
  <si>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</si>
  <si>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</si>
  <si>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</si>
  <si>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</si>
  <si>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</si>
  <si>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</si>
  <si>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</si>
  <si>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</si>
  <si>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</si>
  <si>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</si>
  <si>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</si>
  <si>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</si>
  <si>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</si>
  <si>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</si>
  <si>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</si>
  <si>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</si>
  <si>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</si>
  <si>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</si>
  <si>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</si>
  <si>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</si>
  <si>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</si>
  <si>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</si>
  <si>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</si>
  <si>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</si>
  <si>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</si>
  <si>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</si>
  <si>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</si>
  <si>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</si>
  <si>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</si>
  <si>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</si>
  <si>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</si>
  <si>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</si>
  <si>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</si>
  <si>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</si>
  <si>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</si>
  <si>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</si>
  <si>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</si>
  <si>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</si>
  <si>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</si>
  <si>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</si>
  <si>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</si>
  <si>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</si>
  <si>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</si>
  <si>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</si>
  <si>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</si>
  <si>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</si>
  <si>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</si>
  <si>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</si>
  <si>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</si>
  <si>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</si>
  <si>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</si>
  <si>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</si>
  <si>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</si>
  <si>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</si>
  <si>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</si>
  <si>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</si>
  <si>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</si>
  <si>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</si>
  <si>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</si>
  <si>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</si>
  <si>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</si>
  <si>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</si>
  <si>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</si>
  <si>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</si>
  <si>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</si>
  <si>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</si>
  <si>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</si>
  <si>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</si>
  <si>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</si>
  <si>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</si>
  <si>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</si>
  <si>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</si>
  <si>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</si>
  <si>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</si>
  <si>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</si>
  <si>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</si>
  <si>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</si>
  <si>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</si>
  <si>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</si>
  <si>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</si>
  <si>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</si>
  <si>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</si>
  <si>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</si>
  <si>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</si>
  <si>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</si>
  <si>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</si>
  <si>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</si>
  <si>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</si>
  <si>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</si>
  <si>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</si>
  <si>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</si>
  <si>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</si>
  <si>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</si>
  <si>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</si>
  <si>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</si>
  <si>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</si>
  <si>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</si>
  <si>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</si>
  <si>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</si>
  <si>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</si>
  <si>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</si>
  <si>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</si>
  <si>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</si>
  <si>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</si>
  <si>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</si>
  <si>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</si>
  <si>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</si>
  <si>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</si>
  <si>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</si>
  <si>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</si>
  <si>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</si>
  <si>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</si>
  <si>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</si>
  <si>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</si>
  <si>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</si>
  <si>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</si>
  <si>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</si>
  <si>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</si>
  <si>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</si>
  <si>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</si>
  <si>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</si>
  <si>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</si>
  <si>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</si>
  <si>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</si>
  <si>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</si>
  <si>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</si>
  <si>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</si>
  <si>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</si>
  <si>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</si>
  <si>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</si>
  <si>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</si>
  <si>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</si>
  <si>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</si>
  <si>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</si>
  <si>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</si>
  <si>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</si>
  <si>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</si>
  <si>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</si>
  <si>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</si>
  <si>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</si>
  <si>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</si>
  <si>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</si>
  <si>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</si>
  <si>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</si>
  <si>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</si>
  <si>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</si>
  <si>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</si>
  <si>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</si>
  <si>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</si>
  <si>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</si>
  <si>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</si>
  <si>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</si>
  <si>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</si>
  <si>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</si>
  <si>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</si>
  <si>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</si>
  <si>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</si>
  <si>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</si>
  <si>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</si>
  <si>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</si>
  <si>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</si>
  <si>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</si>
  <si>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</si>
  <si>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</si>
  <si>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</si>
  <si>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</si>
  <si>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</si>
  <si>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</si>
  <si>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</si>
  <si>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</si>
  <si>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</si>
  <si>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</si>
  <si>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</si>
  <si>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</si>
  <si>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</si>
  <si>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</si>
  <si>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</si>
  <si>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</si>
  <si>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</si>
  <si>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</si>
  <si>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</si>
  <si>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</si>
  <si>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</si>
  <si>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</si>
  <si>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</si>
  <si>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</si>
  <si>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</si>
  <si>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</si>
  <si>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</si>
  <si>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</si>
  <si>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</si>
  <si>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</si>
  <si>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</si>
  <si>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</si>
  <si>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</si>
  <si>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</si>
  <si>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</si>
  <si>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</si>
  <si>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</si>
  <si>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</si>
  <si>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</si>
  <si>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</si>
  <si>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</si>
  <si>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</si>
  <si>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</si>
  <si>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</si>
  <si>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</si>
  <si>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</si>
  <si>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</si>
  <si>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</si>
  <si>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</si>
  <si>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</si>
  <si>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</si>
  <si>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</si>
  <si>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</si>
  <si>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</si>
  <si>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</si>
  <si>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</si>
  <si>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</si>
  <si>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</si>
  <si>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</si>
  <si>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</si>
  <si>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</si>
  <si>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</si>
  <si>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</si>
  <si>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</si>
  <si>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</si>
  <si>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</si>
  <si>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</si>
  <si>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</si>
  <si>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</si>
  <si>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</si>
  <si>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</si>
  <si>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</si>
  <si>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</si>
  <si>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</si>
  <si>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</si>
  <si>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</si>
  <si>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</si>
  <si>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</si>
  <si>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</si>
  <si>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</si>
  <si>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</si>
  <si>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</si>
  <si>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</si>
  <si>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</si>
  <si>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</si>
  <si>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</si>
  <si>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</si>
  <si>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</si>
  <si>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</si>
  <si>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</si>
  <si>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</si>
  <si>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</si>
  <si>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</si>
  <si>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</si>
  <si>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</si>
  <si>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</si>
  <si>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</si>
  <si>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</si>
  <si>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</si>
  <si>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</si>
  <si>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</si>
  <si>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</si>
  <si>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</si>
  <si>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</si>
  <si>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</si>
  <si>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</si>
  <si>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</si>
  <si>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</si>
  <si>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</si>
  <si>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</si>
  <si>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</si>
  <si>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</si>
  <si>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</si>
  <si>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</si>
  <si>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</si>
  <si>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</si>
  <si>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</si>
  <si>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</si>
  <si>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</si>
  <si>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</si>
  <si>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</si>
  <si>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</si>
  <si>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</si>
  <si>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</si>
  <si>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</si>
  <si>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</si>
  <si>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</si>
  <si>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</si>
  <si>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</si>
  <si>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</si>
  <si>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</si>
  <si>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</si>
  <si>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</si>
  <si>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</si>
  <si>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</si>
  <si>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</si>
  <si>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</si>
  <si>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</si>
  <si>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</si>
  <si>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</si>
  <si>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</si>
  <si>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</si>
  <si>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</si>
  <si>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</si>
  <si>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</si>
  <si>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</si>
  <si>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</si>
  <si>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</si>
  <si>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</si>
  <si>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</si>
  <si>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</si>
  <si>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</si>
  <si>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</si>
  <si>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</si>
  <si>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</si>
  <si>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</si>
  <si>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</si>
  <si>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</si>
  <si>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</si>
  <si>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</si>
  <si>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</si>
  <si>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</si>
  <si>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</si>
  <si>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</si>
  <si>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</si>
  <si>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</si>
  <si>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</si>
  <si>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</si>
  <si>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</si>
  <si>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</si>
  <si>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</si>
  <si>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</si>
  <si>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</si>
  <si>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</si>
  <si>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</si>
  <si>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</si>
  <si>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</si>
  <si>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</si>
  <si>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</si>
  <si>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</si>
  <si>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</si>
  <si>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</si>
  <si>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</si>
  <si>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</si>
  <si>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</si>
  <si>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</si>
  <si>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</si>
  <si>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</si>
  <si>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</si>
  <si>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</si>
  <si>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</si>
  <si>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</si>
  <si>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</si>
  <si>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</si>
  <si>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</si>
  <si>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</si>
  <si>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</si>
  <si>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</si>
  <si>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</si>
  <si>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</si>
  <si>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</si>
  <si>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</si>
  <si>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</si>
  <si>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</si>
  <si>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</si>
  <si>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</si>
  <si>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</si>
  <si>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</si>
  <si>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</si>
  <si>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</si>
  <si>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</si>
  <si>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</si>
  <si>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</si>
  <si>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</si>
  <si>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</si>
  <si>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</si>
  <si>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</si>
  <si>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</si>
  <si>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</si>
  <si>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</si>
  <si>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</si>
  <si>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</si>
  <si>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</si>
  <si>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</si>
  <si>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</si>
  <si>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</si>
  <si>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</si>
  <si>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</si>
  <si>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</si>
  <si>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</si>
  <si>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</si>
  <si>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</si>
  <si>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</si>
  <si>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</si>
  <si>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</si>
  <si>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</si>
  <si>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</si>
  <si>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</si>
  <si>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</si>
  <si>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</si>
  <si>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</si>
  <si>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</si>
  <si>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</si>
  <si>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</si>
  <si>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</si>
  <si>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</si>
  <si>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</si>
  <si>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</si>
  <si>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</si>
  <si>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</si>
  <si>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</si>
  <si>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</si>
  <si>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</si>
  <si>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</si>
  <si>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</si>
  <si>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</si>
  <si>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</si>
  <si>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</si>
  <si>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</si>
  <si>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</si>
  <si>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</si>
  <si>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</si>
  <si>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</si>
  <si>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</si>
  <si>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</si>
  <si>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</si>
  <si>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</si>
  <si>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</si>
  <si>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</si>
  <si>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</si>
  <si>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</si>
  <si>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</si>
  <si>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</si>
  <si>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</si>
  <si>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</si>
  <si>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</si>
  <si>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</si>
  <si>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</si>
  <si>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</si>
  <si>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</si>
  <si>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</si>
  <si>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</si>
  <si>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</si>
  <si>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</si>
  <si>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</si>
  <si>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</si>
  <si>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</si>
  <si>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</si>
  <si>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</si>
  <si>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</si>
  <si>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</si>
  <si>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</si>
  <si>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</si>
  <si>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</si>
  <si>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</si>
  <si>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</si>
  <si>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</si>
  <si>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</si>
  <si>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</si>
  <si>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</si>
  <si>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</si>
  <si>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</si>
  <si>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</si>
  <si>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</si>
  <si>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</si>
  <si>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</si>
  <si>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</si>
  <si>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</si>
  <si>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</si>
  <si>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</si>
  <si>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</si>
  <si>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</si>
  <si>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</si>
  <si>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</si>
  <si>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</si>
  <si>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</si>
  <si>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</si>
  <si>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</si>
  <si>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</si>
  <si>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</si>
  <si>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</si>
  <si>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</si>
  <si>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</si>
  <si>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</si>
  <si>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</si>
  <si>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</si>
  <si>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</si>
  <si>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</si>
  <si>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</si>
  <si>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</si>
  <si>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</si>
  <si>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</si>
  <si>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</si>
  <si>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</si>
  <si>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</si>
  <si>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</si>
  <si>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</si>
  <si>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</si>
  <si>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</si>
  <si>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</si>
  <si>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</si>
  <si>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</si>
  <si>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</si>
  <si>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</si>
  <si>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</si>
  <si>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</si>
  <si>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</si>
  <si>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</si>
  <si>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</si>
  <si>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</si>
  <si>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</si>
  <si>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</si>
  <si>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</si>
  <si>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</si>
  <si>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</si>
  <si>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</si>
  <si>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</si>
  <si>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</si>
  <si>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</si>
  <si>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</si>
  <si>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</si>
  <si>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</si>
  <si>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</si>
  <si>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</si>
  <si>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</si>
  <si>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</si>
  <si>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</si>
  <si>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</si>
  <si>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</si>
  <si>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</si>
  <si>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</si>
  <si>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</si>
  <si>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</si>
  <si>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</si>
  <si>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</si>
  <si>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</si>
  <si>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</si>
  <si>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</si>
  <si>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</si>
  <si>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</si>
  <si>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</si>
  <si>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</si>
  <si>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</si>
  <si>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</si>
  <si>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</si>
  <si>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</si>
  <si>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</si>
  <si>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</si>
  <si>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</si>
  <si>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</si>
  <si>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</si>
  <si>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</si>
  <si>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</si>
  <si>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</si>
  <si>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</si>
  <si>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</si>
  <si>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</si>
  <si>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</si>
  <si>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</si>
  <si>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</si>
  <si>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</si>
  <si>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</si>
  <si>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</si>
  <si>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</si>
  <si>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</si>
  <si>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</si>
  <si>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</si>
  <si>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</si>
  <si>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</si>
  <si>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</si>
  <si>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</si>
  <si>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</si>
  <si>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</si>
  <si>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</si>
  <si>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</si>
  <si>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</si>
  <si>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</si>
  <si>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</si>
  <si>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</si>
  <si>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</si>
  <si>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</si>
  <si>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</si>
  <si>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</si>
  <si>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</si>
  <si>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</si>
  <si>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</si>
  <si>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</si>
  <si>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</si>
  <si>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</si>
  <si>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</si>
  <si>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</si>
  <si>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</si>
  <si>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</si>
  <si>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</si>
  <si>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</si>
  <si>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</si>
  <si>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</si>
  <si>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</si>
  <si>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</si>
  <si>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</si>
  <si>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</si>
  <si>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</si>
  <si>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</si>
  <si>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</si>
  <si>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</si>
  <si>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</si>
  <si>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</si>
  <si>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</si>
  <si>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</si>
  <si>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</si>
  <si>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</si>
  <si>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</si>
  <si>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</si>
  <si>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</si>
  <si>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</si>
  <si>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</si>
  <si>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</si>
  <si>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</si>
  <si>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</si>
  <si>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</si>
  <si>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</si>
  <si>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</si>
  <si>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</si>
  <si>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</si>
  <si>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</si>
  <si>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</si>
  <si>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</si>
  <si>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</si>
  <si>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</si>
  <si>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</si>
  <si>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</si>
  <si>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</si>
  <si>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</si>
  <si>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</si>
  <si>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</si>
  <si>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</si>
  <si>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</si>
  <si>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</si>
  <si>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</si>
  <si>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</si>
  <si>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</si>
  <si>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</si>
  <si>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</si>
  <si>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</si>
  <si>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</si>
  <si>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</si>
  <si>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</si>
  <si>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</si>
  <si>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</si>
  <si>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</si>
  <si>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</si>
  <si>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</si>
  <si>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</si>
  <si>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</si>
  <si>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</si>
  <si>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</si>
  <si>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</si>
  <si>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</si>
  <si>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</si>
  <si>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</si>
  <si>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</si>
  <si>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</si>
  <si>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</si>
  <si>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</si>
  <si>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</si>
  <si>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</si>
  <si>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</si>
  <si>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</si>
  <si>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</si>
  <si>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</si>
  <si>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</si>
  <si>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</si>
  <si>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</si>
  <si>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</si>
  <si>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</si>
  <si>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</si>
  <si>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</si>
  <si>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</si>
  <si>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</si>
  <si>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</si>
  <si>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</si>
  <si>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</si>
  <si>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</si>
  <si>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</si>
  <si>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</si>
  <si>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</si>
  <si>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</si>
  <si>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</si>
  <si>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</si>
  <si>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</si>
  <si>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</si>
  <si>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</si>
  <si>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</si>
  <si>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</si>
  <si>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</si>
  <si>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</si>
  <si>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</si>
  <si>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</si>
  <si>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</si>
  <si>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</si>
  <si>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</si>
  <si>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</si>
  <si>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</si>
  <si>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</si>
  <si>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</si>
  <si>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</si>
  <si>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</si>
  <si>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</si>
  <si>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</si>
  <si>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</si>
  <si>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</si>
  <si>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</si>
  <si>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</si>
  <si>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</si>
  <si>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</si>
  <si>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</si>
  <si>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</si>
  <si>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</si>
  <si>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</si>
  <si>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</si>
  <si>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</si>
  <si>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</si>
  <si>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</si>
  <si>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</si>
  <si>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</si>
  <si>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</si>
  <si>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</si>
  <si>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</si>
  <si>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</si>
  <si>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</si>
  <si>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</si>
  <si>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</si>
  <si>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</si>
  <si>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</si>
  <si>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</si>
  <si>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</si>
  <si>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</si>
  <si>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</si>
  <si>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</si>
  <si>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</si>
  <si>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</si>
  <si>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</si>
  <si>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</si>
  <si>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</si>
  <si>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</si>
  <si>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</si>
  <si>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</si>
  <si>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</si>
  <si>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</si>
  <si>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</si>
  <si>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</si>
  <si>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</si>
  <si>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</si>
  <si>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</si>
  <si>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</si>
  <si>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</si>
  <si>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</si>
  <si>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</si>
  <si>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</si>
  <si>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</si>
  <si>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</si>
  <si>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</si>
  <si>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</si>
  <si>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</si>
  <si>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</si>
  <si>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</si>
  <si>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</si>
  <si>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</si>
  <si>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</si>
  <si>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</si>
  <si>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</si>
  <si>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</si>
  <si>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</si>
  <si>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</si>
  <si>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</si>
  <si>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</si>
  <si>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</si>
  <si>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</si>
  <si>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</si>
  <si>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</si>
  <si>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</si>
  <si>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</si>
  <si>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</si>
  <si>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</si>
  <si>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</si>
  <si>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</si>
  <si>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</si>
  <si>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</si>
  <si>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</si>
  <si>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</si>
  <si>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</si>
  <si>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</si>
  <si>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</si>
  <si>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</si>
  <si>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</si>
  <si>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</si>
  <si>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</si>
  <si>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</si>
  <si>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</si>
  <si>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</si>
  <si>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</si>
  <si>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</si>
  <si>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</si>
  <si>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</si>
  <si>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</si>
  <si>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</si>
  <si>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</si>
  <si>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</si>
  <si>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</si>
  <si>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</si>
  <si>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</si>
  <si>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</si>
  <si>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</si>
  <si>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</si>
  <si>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</si>
  <si>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</si>
  <si>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</si>
  <si>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</si>
  <si>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</si>
  <si>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</si>
  <si>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</si>
  <si>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</si>
  <si>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</si>
  <si>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</si>
  <si>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</si>
  <si>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</si>
  <si>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</si>
  <si>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</si>
  <si>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</si>
  <si>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</si>
  <si>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</si>
  <si>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</si>
  <si>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</si>
  <si>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</si>
  <si>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</si>
  <si>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</si>
  <si>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</si>
  <si>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</si>
  <si>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</si>
  <si>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</si>
  <si>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</si>
  <si>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</si>
  <si>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</si>
  <si>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</si>
  <si>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</si>
  <si>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</si>
  <si>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</si>
  <si>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</si>
  <si>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</si>
  <si>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</si>
  <si>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</si>
  <si>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</si>
  <si>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</si>
  <si>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</si>
  <si>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</si>
  <si>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</si>
  <si>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</si>
  <si>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</si>
  <si>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</si>
  <si>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</si>
  <si>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</si>
  <si>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</si>
  <si>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</si>
  <si>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</si>
  <si>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</si>
  <si>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</si>
  <si>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</si>
  <si>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</si>
  <si>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</si>
  <si>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</si>
  <si>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</si>
  <si>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</si>
  <si>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</si>
  <si>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</si>
  <si>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</si>
  <si>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</si>
  <si>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</si>
  <si>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</si>
  <si>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</si>
  <si>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</si>
  <si>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</si>
  <si>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</si>
  <si>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</si>
  <si>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</si>
  <si>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</si>
  <si>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</si>
  <si>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</si>
  <si>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</si>
  <si>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</si>
  <si>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</si>
  <si>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</si>
  <si>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</si>
  <si>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</si>
  <si>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</si>
  <si>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</si>
  <si>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</si>
  <si>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</si>
  <si>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</si>
  <si>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</si>
  <si>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</si>
  <si>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</si>
  <si>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</si>
  <si>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</si>
  <si>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</si>
  <si>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</si>
  <si>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</si>
  <si>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</si>
  <si>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</si>
  <si>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</si>
  <si>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</si>
  <si>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</si>
  <si>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</si>
  <si>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</si>
  <si>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</si>
  <si>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</si>
  <si>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</si>
  <si>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</si>
  <si>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</si>
  <si>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</si>
  <si>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</si>
  <si>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</si>
  <si>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</si>
  <si>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</si>
  <si>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</si>
  <si>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</si>
  <si>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</si>
  <si>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</si>
  <si>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</si>
  <si>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</si>
  <si>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</si>
  <si>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</si>
  <si>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</si>
  <si>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</si>
  <si>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</si>
  <si>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</si>
  <si>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</si>
  <si>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</si>
  <si>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</si>
  <si>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</si>
  <si>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</si>
  <si>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</si>
  <si>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</si>
  <si>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</si>
  <si>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</si>
  <si>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</si>
  <si>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</si>
  <si>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</si>
  <si>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</si>
  <si>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</si>
  <si>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</si>
  <si>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</si>
  <si>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</si>
  <si>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</si>
  <si>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</si>
  <si>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</si>
  <si>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</si>
  <si>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</si>
  <si>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</si>
  <si>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</si>
  <si>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</si>
  <si>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</si>
  <si>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</si>
  <si>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</si>
  <si>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</si>
  <si>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</si>
  <si>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</si>
  <si>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</si>
  <si>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</si>
  <si>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</si>
  <si>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</si>
  <si>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</si>
  <si>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</si>
  <si>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</si>
  <si>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</si>
  <si>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</si>
  <si>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</si>
  <si>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</si>
  <si>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</si>
  <si>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</si>
  <si>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</si>
  <si>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</si>
  <si>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</si>
  <si>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</si>
  <si>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</si>
  <si>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</si>
  <si>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</si>
  <si>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</si>
  <si>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</si>
  <si>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</si>
  <si>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</si>
  <si>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</si>
  <si>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</si>
  <si>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</si>
  <si>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</si>
  <si>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</si>
  <si>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</si>
  <si>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</si>
  <si>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</si>
  <si>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</si>
  <si>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</si>
  <si>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</si>
  <si>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</si>
  <si>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</si>
  <si>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</si>
  <si>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</si>
  <si>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</si>
  <si>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</si>
  <si>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</si>
  <si>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</si>
  <si>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</si>
  <si>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</si>
  <si>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</si>
  <si>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</si>
  <si>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</si>
  <si>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</si>
  <si>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</si>
  <si>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</si>
  <si>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</si>
  <si>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</si>
  <si>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</si>
  <si>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</si>
  <si>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</si>
  <si>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</si>
  <si>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</si>
  <si>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</si>
  <si>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</si>
  <si>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</si>
  <si>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</si>
  <si>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</si>
  <si>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</si>
  <si>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</si>
  <si>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</si>
  <si>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</si>
  <si>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</si>
  <si>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</si>
  <si>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</si>
  <si>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</si>
  <si>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</si>
  <si>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</si>
  <si>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</si>
  <si>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</si>
  <si>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</si>
  <si>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</si>
  <si>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</si>
  <si>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</si>
  <si>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</si>
  <si>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</si>
  <si>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</si>
  <si>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</si>
  <si>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</si>
  <si>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</si>
  <si>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</si>
  <si>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</si>
  <si>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</si>
  <si>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</si>
  <si>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</si>
  <si>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</si>
  <si>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</si>
  <si>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</si>
  <si>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</si>
  <si>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</si>
  <si>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</si>
  <si>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</si>
  <si>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</si>
  <si>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</si>
  <si>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</si>
  <si>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</si>
  <si>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</si>
  <si>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</si>
  <si>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</si>
  <si>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</si>
  <si>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</si>
  <si>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</si>
  <si>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</si>
  <si>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</si>
  <si>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</si>
  <si>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</si>
  <si>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</si>
  <si>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</si>
  <si>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</si>
  <si>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</si>
  <si>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</si>
  <si>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</si>
  <si>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</si>
  <si>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</si>
  <si>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</si>
  <si>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</si>
  <si>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</si>
  <si>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</si>
  <si>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</si>
  <si>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</si>
  <si>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</si>
  <si>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</si>
  <si>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</si>
  <si>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</si>
  <si>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</si>
  <si>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</si>
  <si>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</si>
  <si>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</si>
  <si>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</si>
  <si>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</si>
  <si>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</si>
  <si>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</si>
  <si>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</si>
  <si>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</si>
  <si>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</si>
  <si>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</si>
  <si>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</si>
  <si>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</si>
  <si>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</si>
  <si>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</si>
  <si>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</si>
  <si>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</si>
  <si>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</si>
  <si>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</si>
  <si>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</si>
  <si>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</si>
  <si>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</si>
  <si>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</si>
  <si>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</si>
  <si>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</si>
  <si>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</si>
  <si>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</si>
  <si>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</si>
  <si>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</si>
  <si>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</si>
  <si>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</si>
  <si>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</si>
  <si>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</si>
  <si>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</si>
  <si>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</si>
  <si>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</si>
  <si>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</si>
  <si>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</si>
  <si>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</si>
  <si>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</si>
  <si>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</si>
  <si>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</si>
  <si>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</si>
  <si>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</si>
  <si>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</si>
  <si>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</si>
  <si>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</si>
  <si>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</si>
  <si>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</si>
  <si>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</si>
  <si>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</si>
  <si>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</si>
  <si>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</si>
  <si>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</si>
  <si>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</si>
  <si>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</si>
  <si>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</si>
  <si>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</si>
  <si>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</si>
  <si>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</si>
  <si>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</si>
  <si>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</si>
  <si>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</si>
  <si>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</si>
  <si>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</si>
  <si>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</si>
  <si>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</si>
  <si>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</si>
  <si>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</si>
  <si>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</si>
  <si>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</si>
  <si>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</si>
  <si>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</si>
  <si>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</si>
  <si>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</si>
  <si>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</si>
  <si>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</si>
  <si>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</si>
  <si>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</si>
  <si>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</si>
  <si>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</si>
  <si>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</si>
  <si>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</si>
  <si>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</si>
  <si>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</si>
  <si>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</si>
  <si>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</si>
  <si>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</si>
  <si>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</si>
  <si>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</si>
  <si>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</si>
  <si>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</si>
  <si>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</si>
  <si>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</si>
  <si>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</si>
  <si>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</si>
  <si>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</si>
  <si>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</si>
  <si>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</si>
  <si>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</si>
  <si>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</si>
  <si>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</si>
  <si>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</si>
  <si>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</si>
  <si>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</si>
  <si>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</si>
  <si>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</si>
  <si>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</si>
  <si>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</si>
  <si>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</si>
  <si>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</si>
  <si>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</si>
  <si>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</si>
  <si>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</si>
  <si>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</si>
  <si>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</si>
  <si>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</si>
  <si>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</si>
  <si>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</si>
  <si>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</si>
  <si>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</si>
  <si>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</si>
  <si>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</si>
  <si>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</si>
  <si>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</si>
  <si>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</si>
  <si>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</si>
  <si>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</si>
  <si>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</si>
  <si>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</si>
  <si>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</si>
  <si>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</si>
  <si>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</si>
  <si>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</si>
  <si>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</si>
  <si>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</si>
  <si>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</si>
  <si>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</si>
  <si>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</si>
  <si>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</si>
  <si>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</si>
  <si>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</si>
  <si>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</si>
  <si>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</si>
  <si>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</si>
  <si>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</si>
  <si>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</si>
  <si>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</si>
  <si>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</si>
  <si>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</si>
  <si>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</si>
  <si>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</si>
  <si>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</si>
  <si>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</si>
  <si>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</si>
  <si>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</si>
  <si>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</si>
  <si>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</si>
  <si>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</si>
  <si>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</si>
  <si>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</si>
  <si>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</si>
  <si>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</si>
  <si>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</si>
  <si>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</si>
  <si>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</si>
  <si>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</si>
  <si>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</si>
  <si>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</si>
  <si>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</si>
  <si>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</si>
  <si>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</si>
  <si>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</si>
  <si>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</si>
  <si>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</si>
  <si>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</si>
  <si>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</si>
  <si>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</si>
  <si>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</si>
  <si>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</si>
  <si>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</si>
  <si>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</si>
  <si>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</si>
  <si>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</si>
  <si>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</si>
  <si>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</si>
  <si>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</si>
  <si>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</si>
  <si>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</si>
  <si>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</si>
  <si>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</si>
  <si>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</si>
  <si>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</si>
  <si>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</si>
  <si>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</si>
  <si>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</si>
  <si>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</si>
  <si>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</si>
  <si>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</si>
  <si>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</si>
  <si>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</si>
  <si>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</si>
  <si>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</si>
  <si>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</si>
  <si>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</si>
  <si>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</si>
  <si>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</si>
  <si>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</si>
  <si>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</si>
  <si>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</si>
  <si>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</si>
  <si>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</si>
  <si>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</si>
  <si>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</si>
  <si>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</si>
  <si>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</si>
  <si>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</si>
  <si>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</si>
  <si>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</si>
  <si>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</si>
  <si>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</si>
  <si>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</si>
  <si>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</si>
  <si>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</si>
  <si>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</si>
  <si>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</si>
  <si>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</si>
  <si>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</si>
  <si>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</si>
  <si>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</si>
  <si>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</si>
  <si>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</si>
  <si>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</si>
  <si>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</si>
  <si>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</si>
  <si>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</si>
  <si>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</si>
  <si>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</si>
  <si>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</si>
  <si>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</si>
  <si>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</si>
  <si>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</si>
  <si>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</si>
  <si>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</si>
  <si>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</si>
  <si>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</si>
  <si>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</si>
  <si>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</si>
  <si>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</si>
  <si>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</si>
  <si>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</si>
  <si>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</si>
  <si>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</si>
  <si>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</si>
  <si>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</si>
  <si>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</si>
  <si>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</si>
  <si>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</si>
  <si>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</si>
  <si>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</si>
  <si>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</si>
  <si>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</si>
  <si>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</si>
  <si>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</si>
  <si>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</si>
  <si>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</si>
  <si>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</si>
  <si>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</si>
  <si>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</si>
  <si>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</si>
  <si>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</si>
  <si>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</si>
  <si>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</si>
  <si>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</si>
  <si>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</si>
  <si>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</si>
  <si>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</si>
  <si>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</si>
  <si>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</si>
  <si>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</si>
  <si>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</si>
  <si>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</si>
  <si>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</si>
  <si>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</si>
  <si>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</si>
  <si>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</si>
  <si>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</si>
  <si>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</si>
  <si>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</si>
  <si>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</si>
  <si>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</si>
  <si>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</si>
  <si>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</si>
  <si>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</si>
  <si>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</si>
  <si>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</si>
  <si>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</si>
  <si>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</si>
  <si>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</si>
  <si>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</si>
  <si>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</si>
  <si>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</si>
  <si>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</si>
  <si>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</si>
  <si>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</si>
  <si>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</si>
  <si>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</si>
  <si>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</si>
  <si>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</si>
  <si>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</si>
  <si>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</si>
  <si>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</si>
  <si>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</si>
  <si>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</si>
  <si>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</si>
  <si>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</si>
  <si>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</si>
  <si>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</si>
  <si>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</si>
  <si>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</si>
  <si>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</si>
  <si>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</si>
  <si>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</si>
  <si>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</si>
  <si>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</si>
  <si>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</si>
  <si>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</si>
  <si>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</si>
  <si>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</si>
  <si>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</si>
  <si>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</si>
  <si>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</si>
  <si>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</si>
  <si>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</si>
  <si>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</si>
  <si>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</si>
  <si>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</si>
  <si>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</si>
  <si>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</si>
  <si>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</si>
  <si>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</si>
  <si>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</si>
  <si>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</si>
  <si>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</si>
  <si>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</si>
  <si>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</si>
  <si>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</si>
  <si>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</si>
  <si>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</si>
  <si>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</si>
  <si>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</si>
  <si>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</si>
  <si>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</si>
  <si>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</si>
  <si>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</si>
  <si>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</si>
  <si>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</si>
  <si>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</si>
  <si>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</si>
  <si>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</si>
  <si>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</si>
  <si>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</si>
  <si>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</si>
  <si>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</si>
  <si>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</si>
  <si>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</si>
  <si>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</si>
  <si>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</si>
  <si>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</si>
  <si>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</si>
  <si>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</si>
  <si>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</si>
  <si>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</si>
  <si>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</si>
  <si>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</si>
  <si>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</si>
  <si>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</si>
  <si>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</si>
  <si>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</si>
  <si>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</si>
  <si>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</si>
  <si>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</si>
  <si>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</si>
  <si>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</si>
  <si>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</si>
  <si>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</si>
  <si>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</si>
  <si>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</si>
  <si>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</si>
  <si>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</si>
  <si>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</si>
  <si>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</si>
  <si>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</si>
  <si>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</si>
  <si>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</si>
  <si>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</si>
  <si>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</si>
  <si>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</si>
  <si>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</si>
  <si>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</si>
  <si>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</si>
  <si>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</si>
  <si>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</si>
  <si>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</si>
  <si>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</si>
  <si>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</si>
  <si>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</si>
  <si>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</si>
  <si>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</si>
  <si>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</si>
  <si>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</si>
  <si>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</si>
  <si>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</si>
  <si>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</si>
  <si>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</si>
  <si>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</si>
  <si>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</si>
  <si>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</si>
  <si>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</si>
  <si>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</si>
  <si>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</si>
  <si>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</si>
  <si>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</si>
  <si>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</si>
  <si>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</si>
  <si>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</si>
  <si>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</si>
  <si>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</si>
  <si>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</si>
  <si>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</si>
  <si>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</si>
  <si>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</si>
  <si>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</si>
  <si>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</si>
  <si>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</si>
  <si>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</si>
  <si>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</si>
  <si>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</si>
  <si>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</si>
  <si>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</si>
  <si>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</si>
  <si>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</si>
  <si>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</si>
  <si>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</si>
  <si>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</si>
  <si>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</si>
  <si>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</si>
  <si>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</si>
  <si>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</si>
  <si>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</si>
  <si>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</si>
  <si>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</si>
  <si>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</si>
  <si>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</si>
  <si>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</si>
  <si>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</si>
  <si>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</si>
  <si>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</si>
  <si>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</si>
  <si>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</si>
  <si>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</si>
  <si>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</si>
  <si>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</si>
  <si>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</si>
  <si>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</si>
  <si>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</si>
  <si>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</si>
  <si>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</si>
  <si>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</si>
  <si>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</si>
  <si>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</si>
  <si>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</si>
  <si>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</si>
  <si>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</si>
  <si>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</si>
  <si>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</si>
  <si>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</si>
  <si>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</si>
  <si>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</si>
  <si>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</si>
  <si>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</si>
  <si>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</si>
  <si>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</si>
  <si>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</si>
  <si>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</si>
  <si>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</si>
  <si>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</si>
  <si>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</si>
  <si>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</si>
  <si>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</si>
  <si>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</si>
  <si>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</si>
  <si>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</si>
  <si>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</si>
  <si>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</si>
  <si>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</si>
  <si>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</si>
  <si>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</si>
  <si>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</si>
  <si>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</si>
  <si>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</si>
  <si>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</si>
  <si>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</si>
  <si>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</si>
  <si>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</si>
  <si>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</si>
  <si>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</si>
  <si>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</si>
  <si>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</si>
  <si>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</si>
  <si>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</si>
  <si>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</si>
  <si>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</si>
  <si>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</si>
  <si>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</si>
  <si>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</si>
  <si>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</si>
  <si>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</si>
  <si>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</si>
  <si>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</si>
  <si>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</si>
  <si>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</si>
  <si>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</si>
  <si>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</si>
  <si>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</si>
  <si>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</si>
  <si>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</si>
  <si>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</si>
  <si>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</si>
  <si>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</si>
  <si>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</si>
  <si>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</si>
  <si>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</si>
  <si>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</si>
  <si>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</si>
  <si>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</si>
  <si>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</si>
  <si>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</si>
  <si>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</si>
  <si>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</si>
  <si>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</si>
  <si>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</si>
  <si>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</si>
  <si>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</si>
  <si>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</si>
  <si>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</si>
  <si>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</si>
  <si>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</si>
  <si>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</si>
  <si>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</si>
  <si>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</si>
  <si>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</si>
  <si>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</si>
  <si>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</si>
  <si>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</si>
  <si>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</si>
  <si>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</si>
  <si>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</si>
  <si>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</si>
  <si>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</si>
  <si>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</si>
  <si>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</si>
  <si>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</si>
  <si>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</si>
  <si>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</si>
  <si>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</si>
  <si>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</si>
  <si>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</si>
  <si>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</si>
  <si>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</si>
  <si>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</si>
  <si>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</si>
  <si>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</si>
  <si>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</si>
  <si>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</si>
  <si>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</si>
  <si>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</si>
  <si>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</si>
  <si>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</si>
  <si>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</si>
  <si>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</si>
  <si>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</si>
  <si>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</si>
  <si>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</si>
  <si>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</si>
  <si>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</si>
  <si>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</si>
  <si>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</si>
  <si>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</si>
  <si>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</si>
  <si>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</si>
  <si>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</si>
  <si>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</si>
  <si>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</si>
  <si>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</si>
  <si>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</si>
  <si>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</si>
  <si>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</si>
  <si>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</si>
  <si>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</si>
  <si>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</si>
  <si>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</si>
  <si>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</si>
  <si>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</si>
  <si>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</si>
  <si>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</si>
  <si>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</si>
  <si>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</si>
  <si>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</si>
  <si>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</si>
  <si>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</si>
  <si>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</si>
  <si>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</si>
  <si>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</si>
  <si>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</si>
  <si>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</si>
  <si>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</si>
  <si>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</si>
  <si>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</si>
  <si>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</si>
  <si>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</si>
  <si>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</si>
  <si>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</si>
  <si>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</si>
  <si>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</si>
  <si>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</si>
  <si>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</si>
  <si>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</si>
  <si>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</si>
  <si>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</si>
  <si>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</si>
  <si>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</si>
  <si>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</si>
  <si>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</si>
  <si>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</si>
  <si>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</si>
  <si>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</si>
  <si>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</si>
  <si>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</si>
  <si>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</si>
  <si>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</si>
  <si>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</si>
  <si>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</si>
  <si>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</si>
  <si>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</si>
  <si>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</si>
  <si>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</si>
  <si>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</si>
  <si>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</si>
  <si>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</si>
  <si>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</si>
  <si>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</si>
  <si>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</si>
  <si>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</si>
  <si>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</si>
  <si>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</si>
  <si>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</si>
  <si>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</si>
  <si>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</si>
  <si>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</si>
  <si>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</si>
  <si>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</si>
  <si>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</si>
  <si>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</si>
  <si>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</si>
  <si>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</si>
  <si>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</si>
  <si>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</si>
  <si>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</si>
  <si>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</si>
  <si>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</si>
  <si>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</si>
  <si>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</si>
  <si>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</si>
  <si>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</si>
  <si>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</si>
  <si>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</si>
  <si>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</si>
  <si>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</si>
  <si>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</si>
  <si>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</si>
  <si>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</si>
  <si>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</si>
  <si>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</si>
  <si>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</si>
  <si>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</si>
  <si>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</si>
  <si>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</si>
  <si>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</si>
  <si>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</si>
  <si>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</si>
  <si>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</si>
  <si>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</si>
  <si>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</si>
  <si>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</si>
  <si>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</si>
  <si>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</si>
  <si>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</si>
  <si>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</si>
  <si>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</si>
  <si>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</si>
  <si>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</si>
  <si>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</si>
  <si>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</si>
  <si>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</si>
  <si>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</si>
  <si>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</si>
  <si>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</si>
  <si>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</si>
  <si>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</si>
  <si>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</si>
  <si>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</si>
  <si>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</si>
  <si>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</si>
  <si>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</si>
  <si>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</si>
  <si>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</si>
  <si>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</si>
  <si>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</si>
  <si>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</si>
  <si>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</si>
  <si>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</si>
  <si>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</si>
  <si>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</si>
  <si>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</si>
  <si>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</si>
  <si>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</si>
  <si>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</si>
  <si>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</si>
  <si>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</si>
  <si>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</si>
  <si>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</si>
  <si>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</si>
  <si>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</si>
  <si>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</si>
  <si>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</si>
  <si>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</si>
  <si>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</si>
  <si>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</si>
  <si>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</si>
  <si>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</si>
  <si>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</si>
  <si>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</si>
  <si>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</si>
  <si>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</si>
  <si>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</si>
  <si>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</si>
  <si>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</si>
  <si>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</si>
  <si>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</si>
  <si>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</si>
  <si>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</si>
  <si>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</si>
  <si>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</si>
  <si>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</si>
  <si>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</si>
  <si>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</si>
  <si>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</si>
  <si>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</si>
  <si>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</si>
  <si>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</si>
  <si>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</si>
  <si>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</si>
  <si>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</si>
  <si>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</si>
  <si>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</si>
  <si>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</si>
  <si>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</si>
  <si>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</si>
  <si>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</si>
  <si>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</si>
  <si>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</si>
  <si>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</si>
  <si>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</si>
  <si>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</si>
  <si>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</si>
  <si>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</si>
  <si>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</si>
  <si>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</si>
  <si>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</si>
  <si>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</si>
  <si>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</si>
  <si>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</si>
  <si>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</si>
  <si>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</si>
  <si>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</si>
  <si>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</si>
  <si>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</si>
  <si>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</si>
  <si>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</si>
  <si>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</si>
  <si>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</si>
  <si>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</si>
  <si>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</si>
  <si>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</si>
  <si>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</si>
  <si>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</si>
  <si>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</si>
  <si>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</si>
  <si>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</si>
  <si>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</si>
  <si>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</si>
  <si>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</si>
  <si>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</si>
  <si>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</si>
  <si>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</si>
  <si>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</si>
  <si>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</si>
  <si>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</si>
  <si>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</si>
  <si>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</si>
  <si>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</si>
  <si>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</si>
  <si>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</si>
  <si>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</si>
  <si>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</si>
  <si>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</si>
  <si>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</si>
  <si>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</si>
  <si>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</si>
  <si>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</si>
  <si>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</si>
  <si>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</si>
  <si>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</si>
  <si>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</si>
  <si>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</si>
  <si>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</si>
  <si>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</si>
  <si>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</si>
  <si>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</si>
  <si>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</si>
  <si>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</si>
  <si>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</si>
  <si>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</si>
  <si>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</si>
  <si>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</si>
  <si>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</si>
  <si>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</si>
  <si>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</si>
  <si>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</si>
  <si>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</si>
  <si>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</si>
  <si>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</si>
  <si>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</si>
  <si>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</si>
  <si>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</si>
  <si>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</si>
  <si>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</si>
  <si>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</si>
  <si>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</si>
  <si>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</si>
  <si>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</si>
  <si>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</si>
  <si>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</si>
  <si>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</si>
  <si>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</si>
  <si>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</si>
  <si>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</si>
  <si>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</si>
  <si>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</si>
  <si>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</si>
  <si>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</si>
  <si>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</si>
  <si>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</si>
  <si>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</si>
  <si>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</si>
  <si>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</si>
  <si>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</si>
  <si>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</si>
  <si>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</si>
  <si>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</si>
  <si>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</si>
  <si>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</si>
  <si>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</si>
  <si>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</si>
  <si>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</si>
  <si>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</si>
  <si>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</si>
  <si>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</si>
  <si>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</si>
  <si>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</si>
  <si>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</si>
  <si>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</si>
  <si>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</si>
  <si>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</si>
  <si>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</si>
  <si>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</si>
  <si>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</si>
  <si>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</si>
  <si>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</si>
  <si>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</si>
  <si>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</si>
  <si>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</si>
  <si>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</si>
  <si>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</si>
  <si>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</si>
  <si>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</si>
  <si>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</si>
  <si>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</si>
  <si>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</si>
  <si>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</si>
  <si>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</si>
  <si>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</si>
  <si>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</si>
  <si>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</si>
  <si>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</si>
  <si>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</si>
  <si>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</si>
  <si>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</si>
  <si>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</si>
  <si>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</si>
  <si>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</si>
  <si>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</si>
  <si>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</si>
  <si>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</si>
  <si>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</si>
  <si>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</si>
  <si>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</si>
  <si>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</si>
  <si>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</si>
  <si>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</si>
  <si>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</si>
  <si>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</si>
  <si>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</si>
  <si>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</si>
  <si>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</si>
  <si>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</si>
  <si>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</si>
  <si>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</si>
  <si>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</si>
  <si>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</si>
  <si>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</si>
  <si>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</si>
  <si>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</si>
  <si>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</si>
  <si>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</si>
  <si>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</si>
  <si>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</si>
  <si>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</si>
  <si>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</si>
  <si>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</si>
  <si>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</si>
  <si>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</si>
  <si>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</si>
  <si>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</si>
  <si>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</si>
  <si>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</si>
  <si>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</si>
  <si>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</si>
  <si>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</si>
  <si>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</si>
  <si>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</si>
  <si>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</si>
  <si>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</si>
  <si>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</si>
  <si>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</si>
  <si>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</si>
  <si>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</si>
  <si>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</si>
  <si>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</si>
  <si>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</si>
  <si>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</si>
  <si>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</si>
  <si>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</si>
  <si>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</si>
  <si>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</si>
  <si>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</si>
  <si>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</si>
  <si>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</si>
  <si>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</si>
  <si>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</si>
  <si>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</si>
  <si>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</si>
  <si>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</si>
  <si>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</si>
  <si>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</si>
  <si>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</si>
  <si>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</si>
  <si>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</si>
  <si>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</si>
  <si>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</si>
  <si>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</si>
  <si>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</si>
  <si>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</si>
  <si>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</si>
  <si>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</si>
  <si>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</si>
  <si>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</si>
  <si>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</si>
  <si>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</si>
  <si>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</si>
  <si>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</si>
  <si>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</si>
  <si>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</si>
  <si>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</si>
  <si>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</si>
  <si>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</si>
  <si>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</si>
  <si>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</si>
  <si>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</si>
  <si>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</si>
  <si>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</si>
  <si>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</si>
  <si>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</si>
  <si>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</si>
  <si>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</si>
  <si>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</si>
  <si>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</si>
  <si>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</si>
  <si>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</si>
  <si>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</si>
  <si>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</si>
  <si>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</si>
  <si>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</si>
  <si>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</si>
  <si>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</si>
  <si>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</si>
  <si>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</si>
  <si>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</si>
  <si>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</si>
  <si>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</si>
  <si>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</si>
  <si>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</si>
  <si>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</si>
  <si>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</si>
  <si>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</si>
  <si>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</si>
  <si>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</si>
  <si>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</si>
  <si>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</si>
  <si>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</si>
  <si>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</si>
  <si>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</si>
  <si>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</si>
  <si>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</si>
  <si>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</si>
  <si>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</si>
  <si>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</si>
  <si>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</si>
  <si>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</si>
  <si>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</si>
  <si>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</si>
  <si>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</si>
  <si>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</si>
  <si>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</si>
  <si>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</si>
  <si>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</si>
  <si>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</si>
  <si>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</si>
  <si>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</si>
  <si>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</si>
  <si>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</si>
  <si>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</si>
  <si>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</si>
  <si>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</si>
  <si>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</si>
  <si>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</si>
  <si>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</si>
  <si>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</si>
  <si>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</si>
  <si>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</si>
  <si>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</si>
  <si>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</si>
  <si>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</si>
  <si>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</si>
  <si>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</si>
  <si>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</si>
  <si>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</si>
  <si>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</si>
  <si>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</si>
  <si>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</si>
  <si>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</si>
  <si>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</si>
  <si>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</si>
  <si>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</si>
  <si>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</si>
  <si>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</si>
  <si>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</si>
  <si>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</si>
  <si>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</si>
  <si>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</si>
  <si>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</si>
  <si>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</si>
  <si>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</si>
  <si>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</si>
  <si>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</si>
  <si>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</si>
  <si>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</si>
  <si>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</si>
  <si>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</si>
  <si>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</si>
  <si>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</si>
  <si>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</si>
  <si>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</si>
  <si>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</si>
  <si>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</si>
  <si>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</si>
  <si>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</si>
  <si>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</si>
  <si>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</si>
  <si>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</si>
  <si>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</si>
  <si>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</si>
  <si>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</si>
  <si>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</si>
  <si>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</si>
  <si>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</si>
  <si>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</si>
  <si>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</si>
  <si>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</si>
  <si>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</si>
  <si>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</si>
  <si>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</si>
  <si>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</si>
  <si>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</si>
  <si>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</si>
  <si>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</si>
  <si>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</si>
  <si>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</si>
  <si>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</si>
  <si>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</si>
  <si>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</si>
  <si>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</si>
  <si>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</si>
  <si>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</si>
  <si>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</si>
  <si>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</si>
  <si>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</si>
  <si>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</si>
  <si>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</si>
  <si>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</si>
  <si>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</si>
  <si>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</si>
  <si>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</si>
  <si>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</si>
  <si>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</si>
  <si>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</si>
  <si>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</si>
  <si>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</si>
  <si>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</si>
  <si>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</si>
  <si>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</si>
  <si>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</si>
  <si>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</si>
  <si>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</si>
  <si>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</si>
  <si>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</si>
  <si>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</si>
  <si>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</si>
  <si>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</si>
  <si>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</si>
  <si>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</si>
  <si>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</si>
  <si>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</si>
  <si>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</si>
  <si>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</si>
  <si>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</si>
  <si>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</si>
  <si>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</si>
  <si>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</si>
  <si>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</si>
  <si>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</si>
  <si>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</si>
  <si>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</si>
  <si>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</si>
  <si>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</si>
  <si>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</si>
  <si>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</si>
  <si>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</si>
  <si>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</si>
  <si>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</si>
  <si>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</si>
  <si>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</si>
  <si>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</si>
  <si>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</si>
  <si>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</si>
  <si>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</si>
  <si>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</si>
  <si>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</si>
  <si>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</si>
  <si>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</si>
  <si>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</si>
  <si>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</si>
  <si>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</si>
  <si>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</si>
  <si>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</si>
  <si>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</si>
  <si>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</si>
  <si>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</si>
  <si>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</si>
  <si>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</si>
  <si>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</si>
  <si>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</si>
  <si>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</si>
  <si>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</si>
  <si>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</si>
  <si>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</si>
  <si>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</si>
  <si>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</si>
  <si>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</si>
  <si>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</si>
  <si>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</si>
  <si>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</si>
  <si>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</si>
  <si>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</si>
  <si>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</si>
  <si>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</si>
  <si>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</si>
  <si>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</si>
  <si>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</si>
  <si>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</si>
  <si>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</si>
  <si>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</si>
  <si>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</si>
  <si>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</si>
  <si>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</si>
  <si>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</si>
  <si>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</si>
  <si>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</si>
  <si>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</si>
  <si>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</si>
  <si>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</si>
  <si>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</si>
  <si>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</si>
  <si>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</si>
  <si>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</si>
  <si>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</si>
  <si>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</si>
  <si>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</si>
  <si>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</si>
  <si>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</si>
  <si>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</si>
  <si>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</si>
  <si>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</si>
  <si>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</si>
  <si>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</si>
  <si>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</si>
  <si>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</si>
  <si>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</si>
  <si>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</si>
  <si>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</si>
  <si>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</si>
  <si>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</si>
  <si>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</si>
  <si>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</si>
  <si>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</si>
  <si>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</si>
  <si>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</si>
  <si>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</si>
  <si>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</si>
  <si>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</si>
  <si>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</si>
  <si>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</si>
  <si>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</si>
  <si>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</si>
  <si>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</si>
  <si>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</si>
  <si>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</si>
  <si>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</si>
  <si>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</si>
  <si>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</si>
  <si>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</si>
  <si>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</si>
  <si>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</si>
  <si>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</si>
  <si>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</si>
  <si>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</si>
  <si>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</si>
  <si>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</si>
  <si>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</si>
  <si>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</si>
  <si>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</si>
  <si>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</si>
  <si>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</si>
  <si>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</si>
  <si>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</si>
  <si>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</si>
  <si>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</si>
  <si>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</si>
  <si>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</si>
  <si>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</si>
  <si>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</si>
  <si>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</si>
  <si>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</si>
  <si>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</si>
  <si>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</si>
  <si>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</si>
  <si>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</si>
  <si>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</si>
  <si>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</si>
  <si>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</si>
  <si>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</si>
  <si>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</si>
  <si>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</si>
  <si>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</si>
  <si>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</si>
  <si>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</si>
  <si>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</si>
  <si>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</si>
  <si>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</si>
  <si>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</si>
  <si>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</si>
  <si>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</si>
  <si>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</si>
  <si>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</si>
  <si>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</si>
  <si>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</si>
  <si>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</si>
  <si>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</si>
  <si>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</si>
  <si>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</si>
  <si>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</si>
  <si>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</si>
  <si>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</si>
  <si>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</si>
  <si>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</si>
  <si>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</si>
  <si>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</si>
  <si>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</si>
  <si>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</si>
  <si>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</si>
  <si>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</si>
  <si>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</si>
  <si>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</si>
  <si>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</si>
  <si>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</si>
  <si>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</si>
  <si>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</si>
  <si>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</si>
  <si>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</si>
  <si>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</si>
  <si>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</si>
  <si>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</si>
  <si>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</si>
  <si>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</si>
  <si>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</si>
  <si>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</si>
  <si>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</si>
  <si>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</si>
  <si>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</si>
  <si>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</si>
  <si>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</si>
  <si>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</si>
  <si>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</si>
  <si>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</si>
  <si>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</si>
  <si>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</si>
  <si>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</si>
  <si>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</si>
  <si>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</si>
  <si>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</si>
  <si>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</si>
  <si>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</si>
  <si>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</si>
  <si>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</si>
  <si>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</si>
  <si>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</si>
  <si>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</si>
  <si>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</si>
  <si>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</si>
  <si>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</si>
  <si>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</si>
  <si>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</si>
  <si>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</si>
  <si>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</si>
  <si>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</si>
  <si>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</si>
  <si>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</si>
  <si>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</si>
  <si>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</si>
  <si>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</si>
  <si>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</si>
  <si>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</si>
  <si>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</si>
  <si>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</si>
  <si>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</si>
  <si>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</si>
  <si>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</si>
  <si>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</si>
  <si>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</si>
  <si>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</si>
  <si>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</si>
  <si>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</si>
  <si>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</si>
  <si>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</si>
  <si>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</si>
  <si>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</si>
  <si>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</si>
  <si>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</si>
  <si>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</si>
  <si>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</si>
  <si>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</si>
  <si>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</si>
  <si>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</si>
  <si>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</si>
  <si>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</si>
  <si>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</si>
  <si>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</si>
  <si>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</si>
  <si>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</si>
  <si>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</si>
  <si>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</si>
  <si>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</si>
  <si>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</si>
  <si>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</si>
  <si>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</si>
  <si>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</si>
  <si>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</si>
  <si>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</si>
  <si>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</si>
  <si>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</si>
  <si>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</si>
  <si>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</si>
  <si>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</si>
  <si>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</si>
  <si>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</si>
  <si>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</si>
  <si>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</si>
  <si>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</si>
  <si>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</si>
  <si>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</si>
  <si>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</si>
  <si>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</si>
  <si>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</si>
  <si>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</si>
  <si>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</si>
  <si>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</si>
  <si>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</si>
  <si>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</si>
  <si>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</si>
  <si>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</si>
  <si>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</si>
  <si>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</si>
  <si>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</si>
  <si>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</si>
  <si>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</si>
  <si>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</si>
  <si>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</si>
  <si>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</si>
  <si>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</si>
  <si>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</si>
  <si>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</si>
  <si>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</si>
  <si>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</si>
  <si>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</si>
  <si>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</si>
  <si>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</si>
  <si>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</si>
  <si>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</si>
  <si>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</si>
  <si>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</si>
  <si>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</si>
  <si>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</si>
  <si>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</si>
  <si>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</si>
  <si>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</si>
  <si>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</si>
  <si>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</si>
  <si>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</si>
  <si>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</si>
  <si>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</si>
  <si>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</si>
  <si>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</si>
  <si>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</si>
  <si>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</si>
  <si>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</si>
  <si>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</si>
  <si>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</si>
  <si>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</si>
  <si>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</si>
  <si>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</si>
  <si>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</si>
  <si>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</si>
  <si>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</si>
  <si>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</si>
  <si>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</si>
  <si>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</si>
  <si>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</si>
  <si>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</si>
  <si>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</si>
  <si>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</si>
  <si>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</si>
  <si>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</si>
  <si>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</si>
  <si>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</si>
  <si>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</si>
  <si>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</si>
  <si>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</si>
  <si>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</si>
  <si>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</si>
  <si>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</si>
  <si>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</si>
  <si>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</si>
  <si>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</si>
  <si>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</si>
  <si>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</si>
  <si>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</si>
  <si>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</si>
  <si>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</si>
  <si>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</si>
  <si>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</si>
  <si>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</si>
  <si>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</si>
  <si>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</si>
  <si>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</si>
  <si>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</si>
  <si>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</si>
  <si>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</si>
  <si>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</si>
  <si>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</si>
  <si>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</si>
  <si>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</si>
  <si>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</si>
  <si>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</si>
  <si>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</si>
  <si>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</si>
  <si>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</si>
  <si>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</si>
  <si>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</si>
  <si>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</si>
  <si>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</si>
  <si>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</si>
  <si>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</si>
  <si>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</si>
  <si>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</si>
  <si>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</si>
  <si>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</si>
  <si>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</si>
  <si>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</si>
  <si>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</si>
  <si>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</si>
  <si>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</si>
  <si>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</si>
  <si>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</si>
  <si>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</si>
  <si>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</si>
  <si>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</si>
  <si>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</si>
  <si>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</si>
  <si>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</si>
  <si>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</si>
  <si>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</si>
  <si>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</si>
  <si>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</si>
  <si>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</si>
  <si>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</si>
  <si>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</si>
  <si>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</si>
  <si>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</si>
  <si>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</si>
  <si>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</si>
  <si>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</si>
  <si>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</si>
  <si>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</si>
  <si>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</si>
  <si>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</si>
  <si>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</si>
  <si>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</si>
  <si>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</si>
  <si>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</si>
  <si>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</si>
  <si>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</si>
  <si>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</si>
  <si>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</si>
  <si>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</si>
  <si>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</si>
  <si>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</si>
  <si>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</si>
  <si>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</si>
  <si>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</si>
  <si>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</si>
  <si>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</si>
  <si>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</si>
  <si>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</si>
  <si>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</si>
  <si>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</si>
  <si>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</si>
  <si>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</si>
  <si>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</si>
  <si>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</si>
  <si>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</si>
  <si>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</si>
  <si>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</si>
  <si>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</si>
  <si>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</si>
  <si>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</si>
  <si>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</si>
  <si>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</si>
  <si>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</si>
  <si>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</si>
  <si>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</si>
  <si>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</si>
  <si>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</si>
  <si>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</si>
  <si>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</si>
  <si>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</si>
  <si>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</si>
  <si>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</si>
  <si>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</si>
  <si>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</si>
  <si>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</si>
  <si>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</si>
  <si>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</si>
  <si>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</si>
  <si>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</si>
  <si>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</si>
  <si>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</si>
  <si>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</si>
  <si>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</si>
  <si>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</si>
  <si>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</si>
  <si>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</si>
  <si>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</si>
  <si>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</si>
  <si>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</si>
  <si>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</si>
  <si>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</si>
  <si>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</si>
  <si>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</si>
  <si>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</si>
  <si>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</si>
  <si>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</si>
  <si>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</si>
  <si>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</si>
  <si>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</si>
  <si>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</si>
  <si>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</si>
  <si>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</si>
  <si>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</si>
  <si>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</si>
  <si>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</si>
  <si>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</si>
  <si>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</si>
  <si>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</si>
  <si>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</si>
  <si>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</si>
  <si>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</si>
  <si>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</si>
  <si>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</si>
  <si>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</si>
  <si>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</si>
  <si>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</si>
  <si>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</si>
  <si>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</si>
  <si>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</si>
  <si>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</si>
  <si>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</si>
  <si>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</si>
  <si>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</si>
  <si>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</si>
  <si>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</si>
  <si>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</si>
  <si>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</si>
  <si>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</si>
  <si>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</si>
  <si>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</si>
  <si>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</si>
  <si>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</si>
  <si>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</si>
  <si>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</si>
  <si>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</si>
  <si>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</si>
  <si>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</si>
  <si>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</si>
  <si>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</si>
  <si>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</si>
  <si>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</si>
  <si>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</si>
  <si>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</si>
  <si>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</si>
  <si>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</si>
  <si>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</si>
  <si>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</si>
  <si>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</si>
  <si>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</si>
  <si>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</si>
  <si>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</si>
  <si>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</si>
  <si>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</si>
  <si>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</si>
  <si>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</si>
  <si>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</si>
  <si>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</si>
  <si>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</si>
  <si>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</si>
  <si>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</si>
  <si>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</si>
  <si>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</si>
  <si>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</si>
  <si>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</si>
  <si>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</si>
  <si>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</si>
  <si>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</si>
  <si>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</si>
  <si>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</si>
  <si>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</si>
  <si>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</si>
  <si>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</si>
  <si>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</si>
  <si>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</si>
  <si>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</si>
  <si>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</si>
  <si>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</si>
  <si>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</si>
  <si>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</si>
  <si>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</si>
  <si>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</si>
  <si>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</si>
  <si>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</si>
  <si>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</si>
  <si>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</si>
  <si>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</si>
  <si>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</si>
  <si>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</si>
  <si>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</si>
  <si>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</si>
  <si>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</si>
  <si>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</si>
  <si>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</si>
  <si>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</si>
  <si>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</si>
  <si>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</si>
  <si>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</si>
  <si>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</si>
  <si>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</si>
  <si>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</si>
  <si>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</si>
  <si>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</si>
  <si>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</si>
  <si>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</si>
  <si>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</si>
  <si>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</si>
  <si>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</si>
  <si>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</si>
  <si>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</si>
  <si>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</si>
  <si>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</si>
  <si>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</si>
  <si>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</si>
  <si>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</si>
  <si>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</si>
  <si>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</si>
  <si>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</si>
  <si>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</si>
  <si>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</si>
  <si>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</si>
  <si>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</si>
  <si>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</si>
  <si>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</si>
  <si>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</si>
  <si>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</si>
  <si>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</si>
  <si>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</si>
  <si>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</si>
  <si>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</si>
  <si>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</si>
  <si>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</si>
  <si>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</si>
  <si>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</si>
  <si>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</si>
  <si>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</si>
  <si>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</si>
  <si>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</si>
  <si>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</si>
  <si>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</si>
  <si>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</si>
  <si>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</si>
  <si>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</si>
  <si>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</si>
  <si>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</si>
  <si>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</si>
  <si>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</si>
  <si>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</si>
  <si>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</si>
  <si>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</si>
  <si>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</si>
  <si>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</si>
  <si>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</si>
  <si>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</si>
  <si>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</si>
  <si>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</si>
  <si>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</si>
  <si>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</si>
  <si>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</si>
  <si>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</si>
  <si>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</si>
  <si>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</si>
  <si>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</si>
  <si>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</si>
  <si>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</si>
  <si>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</si>
  <si>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</si>
  <si>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</si>
  <si>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</si>
  <si>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</si>
  <si>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</si>
  <si>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</si>
  <si>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</si>
  <si>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</si>
  <si>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</si>
  <si>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</si>
  <si>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</si>
  <si>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</si>
  <si>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</si>
  <si>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</si>
  <si>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</si>
  <si>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</si>
  <si>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</si>
  <si>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</si>
  <si>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</si>
  <si>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</si>
  <si>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</si>
  <si>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</si>
  <si>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</si>
  <si>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</si>
  <si>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</si>
  <si>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</si>
  <si>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</si>
  <si>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</si>
  <si>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</si>
  <si>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</si>
  <si>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</si>
  <si>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</si>
  <si>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</si>
  <si>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</si>
  <si>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</si>
  <si>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</si>
  <si>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</si>
  <si>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</si>
  <si>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</si>
  <si>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</si>
  <si>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</si>
  <si>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</si>
  <si>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</si>
  <si>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</si>
  <si>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</si>
  <si>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</si>
  <si>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</si>
  <si>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</si>
  <si>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</si>
  <si>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</si>
  <si>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</si>
  <si>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</si>
  <si>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</si>
  <si>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</si>
  <si>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</si>
  <si>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</si>
  <si>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</si>
  <si>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</si>
  <si>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</si>
  <si>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</si>
  <si>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</si>
  <si>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</si>
  <si>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</si>
  <si>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</si>
  <si>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</si>
  <si>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</si>
  <si>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</si>
  <si>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</si>
  <si>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</si>
  <si>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</si>
  <si>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</si>
  <si>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</si>
  <si>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</si>
  <si>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</si>
  <si>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</si>
  <si>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</si>
  <si>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</si>
  <si>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</si>
  <si>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</si>
  <si>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</si>
  <si>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</si>
  <si>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</si>
  <si>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</si>
  <si>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</si>
  <si>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</si>
  <si>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</si>
  <si>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</si>
  <si>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</si>
  <si>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</si>
  <si>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</si>
  <si>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</si>
  <si>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</si>
  <si>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</si>
  <si>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</si>
  <si>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</si>
  <si>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</si>
  <si>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</si>
  <si>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</si>
  <si>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</si>
  <si>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</si>
  <si>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</si>
  <si>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</si>
  <si>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</si>
  <si>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</si>
  <si>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</si>
  <si>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</si>
  <si>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</si>
  <si>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</si>
  <si>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</si>
  <si>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</si>
  <si>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</si>
  <si>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</si>
  <si>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</si>
  <si>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</si>
  <si>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</si>
  <si>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</si>
  <si>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</si>
  <si>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</si>
  <si>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</si>
  <si>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</si>
  <si>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</si>
  <si>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</si>
  <si>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</si>
  <si>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</si>
  <si>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</si>
  <si>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</si>
  <si>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</si>
  <si>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</si>
  <si>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</si>
  <si>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</si>
  <si>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</si>
  <si>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</si>
  <si>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</si>
  <si>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</si>
  <si>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</si>
  <si>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</si>
  <si>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</si>
  <si>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</si>
  <si>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</si>
  <si>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</si>
  <si>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</si>
  <si>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</si>
  <si>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</si>
  <si>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</si>
  <si>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</si>
  <si>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</si>
  <si>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</si>
  <si>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</si>
  <si>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</si>
  <si>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</si>
  <si>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</si>
  <si>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</si>
  <si>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</si>
  <si>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</si>
  <si>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</si>
  <si>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</si>
  <si>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</si>
  <si>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</si>
  <si>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</si>
  <si>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</si>
  <si>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</si>
  <si>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</si>
  <si>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</si>
  <si>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</si>
  <si>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</si>
  <si>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</si>
  <si>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</si>
  <si>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</si>
  <si>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</si>
  <si>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</si>
  <si>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</si>
  <si>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</si>
  <si>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</si>
  <si>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</si>
  <si>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</si>
  <si>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</si>
  <si>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</si>
  <si>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</si>
  <si>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</si>
  <si>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</si>
  <si>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</si>
  <si>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</si>
  <si>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</si>
  <si>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</si>
  <si>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</si>
  <si>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</si>
  <si>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</si>
  <si>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</si>
  <si>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</si>
  <si>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</si>
  <si>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</si>
  <si>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</si>
  <si>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</si>
  <si>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</si>
  <si>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</si>
  <si>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</si>
  <si>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</si>
  <si>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</si>
  <si>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</si>
  <si>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</si>
  <si>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</si>
  <si>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</si>
  <si>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</si>
  <si>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</si>
  <si>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</si>
  <si>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</si>
  <si>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</si>
  <si>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</si>
  <si>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</si>
  <si>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</si>
  <si>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</si>
  <si>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</si>
  <si>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</si>
  <si>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</si>
  <si>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</si>
  <si>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</si>
  <si>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</si>
  <si>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</si>
  <si>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</si>
  <si>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</si>
  <si>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</si>
  <si>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</si>
  <si>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</si>
  <si>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</si>
  <si>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</si>
  <si>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</si>
  <si>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</si>
  <si>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</si>
  <si>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</si>
  <si>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</si>
  <si>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</si>
  <si>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</si>
  <si>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</si>
  <si>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</si>
  <si>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</si>
  <si>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</si>
  <si>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</si>
  <si>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</si>
  <si>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</si>
  <si>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</si>
  <si>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</si>
  <si>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</si>
  <si>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</si>
  <si>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</si>
  <si>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</si>
  <si>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</si>
  <si>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</si>
  <si>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</si>
  <si>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</si>
  <si>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</si>
  <si>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</si>
  <si>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</si>
  <si>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</si>
  <si>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</si>
  <si>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</si>
  <si>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</si>
  <si>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</si>
  <si>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</si>
  <si>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</si>
  <si>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</si>
  <si>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</si>
  <si>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</si>
  <si>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</si>
  <si>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</si>
  <si>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</si>
  <si>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</si>
  <si>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</si>
  <si>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</si>
  <si>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</si>
  <si>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</si>
  <si>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</si>
  <si>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</si>
  <si>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</si>
  <si>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</si>
  <si>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</si>
  <si>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</si>
  <si>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</si>
  <si>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</si>
  <si>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</si>
  <si>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</si>
  <si>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</si>
  <si>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</si>
  <si>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</si>
  <si>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</si>
  <si>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</si>
  <si>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</si>
  <si>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</si>
  <si>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</si>
  <si>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</si>
  <si>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</si>
  <si>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</si>
  <si>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</si>
  <si>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</si>
  <si>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</si>
  <si>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</si>
  <si>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</si>
  <si>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</si>
  <si>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</si>
  <si>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</si>
  <si>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</si>
  <si>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</si>
  <si>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</si>
  <si>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</si>
  <si>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</si>
  <si>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</si>
  <si>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</si>
  <si>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</si>
  <si>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</si>
  <si>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</si>
  <si>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</si>
  <si>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</si>
  <si>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</si>
  <si>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</si>
  <si>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</si>
  <si>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</si>
  <si>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</si>
  <si>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</si>
  <si>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</si>
  <si>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</si>
  <si>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</si>
  <si>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</si>
  <si>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</si>
  <si>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</si>
  <si>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</si>
  <si>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</si>
  <si>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</si>
  <si>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</si>
  <si>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</si>
  <si>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</si>
  <si>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</si>
  <si>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</si>
  <si>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</si>
  <si>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</si>
  <si>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</si>
  <si>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</si>
  <si>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</si>
  <si>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</si>
  <si>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</si>
  <si>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</si>
  <si>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</si>
  <si>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</si>
  <si>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</si>
  <si>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</si>
  <si>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</si>
  <si>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</si>
  <si>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</si>
  <si>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</si>
  <si>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</si>
  <si>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</si>
  <si>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</si>
  <si>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</si>
  <si>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</si>
  <si>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</si>
  <si>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</si>
  <si>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</si>
  <si>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</si>
  <si>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</si>
  <si>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</si>
  <si>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</si>
  <si>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</si>
  <si>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</si>
  <si>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</si>
  <si>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</si>
  <si>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</si>
  <si>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</si>
  <si>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</si>
  <si>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</si>
  <si>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</si>
  <si>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</si>
  <si>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</si>
  <si>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</si>
  <si>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</si>
  <si>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</si>
  <si>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</si>
  <si>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</si>
  <si>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</si>
  <si>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</si>
  <si>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</si>
  <si>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</si>
  <si>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</si>
  <si>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</si>
  <si>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</si>
  <si>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</si>
  <si>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</si>
  <si>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</si>
  <si>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</si>
  <si>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</si>
  <si>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</si>
  <si>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</si>
  <si>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</si>
  <si>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</si>
  <si>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</si>
  <si>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</si>
  <si>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</si>
  <si>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</si>
  <si>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</si>
  <si>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</si>
  <si>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</si>
  <si>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</si>
  <si>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</si>
  <si>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</si>
  <si>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</si>
  <si>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</si>
  <si>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</si>
  <si>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</si>
  <si>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</si>
  <si>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</si>
  <si>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</si>
  <si>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</si>
  <si>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</si>
  <si>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</si>
  <si>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</si>
  <si>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</si>
  <si>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</si>
  <si>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</si>
  <si>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</si>
  <si>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</si>
  <si>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</si>
  <si>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</si>
  <si>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</si>
  <si>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</si>
  <si>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</si>
  <si>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</si>
  <si>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</si>
  <si>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</si>
  <si>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</si>
  <si>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</si>
  <si>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</si>
  <si>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</si>
  <si>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</si>
  <si>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</si>
  <si>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</si>
  <si>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</si>
  <si>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</si>
  <si>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</si>
  <si>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</si>
  <si>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</si>
  <si>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</si>
  <si>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</si>
  <si>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</si>
  <si>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</si>
  <si>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</si>
  <si>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</si>
  <si>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</si>
  <si>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</si>
  <si>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</si>
  <si>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</si>
  <si>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</si>
  <si>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</si>
  <si>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</si>
  <si>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</si>
  <si>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</si>
  <si>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</si>
  <si>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</si>
  <si>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</si>
  <si>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</si>
  <si>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</si>
  <si>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</si>
  <si>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</si>
  <si>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</si>
  <si>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</si>
  <si>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</si>
  <si>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</si>
  <si>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</si>
  <si>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</si>
  <si>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</si>
  <si>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</si>
  <si>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</si>
  <si>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</si>
  <si>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</si>
  <si>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</si>
  <si>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</si>
  <si>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</si>
  <si>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</si>
  <si>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</si>
  <si>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</si>
  <si>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</si>
  <si>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</si>
  <si>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</si>
  <si>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</si>
  <si>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</si>
  <si>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</si>
  <si>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</si>
  <si>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</si>
  <si>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</si>
  <si>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</si>
  <si>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</si>
  <si>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</si>
  <si>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</si>
  <si>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</si>
  <si>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</si>
  <si>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</si>
  <si>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</si>
  <si>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</si>
  <si>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</si>
  <si>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</si>
  <si>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</si>
  <si>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</si>
  <si>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</si>
  <si>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</si>
  <si>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</si>
  <si>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</si>
  <si>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</si>
  <si>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</si>
  <si>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</si>
  <si>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</si>
  <si>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</si>
  <si>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</si>
  <si>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</si>
  <si>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</si>
  <si>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</si>
  <si>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</si>
  <si>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</si>
  <si>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</si>
  <si>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</si>
  <si>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</si>
  <si>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</si>
  <si>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</si>
  <si>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</si>
  <si>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</si>
  <si>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</si>
  <si>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</si>
  <si>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</si>
  <si>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</si>
  <si>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</si>
  <si>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</si>
  <si>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</si>
  <si>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</si>
  <si>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</si>
  <si>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</si>
  <si>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</si>
  <si>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</si>
  <si>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</si>
  <si>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</si>
  <si>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</si>
  <si>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</si>
  <si>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</si>
  <si>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</si>
  <si>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</si>
  <si>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</si>
  <si>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</si>
  <si>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</si>
  <si>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</si>
  <si>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</si>
  <si>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</si>
  <si>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</si>
  <si>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</si>
  <si>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</si>
  <si>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</si>
  <si>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</si>
  <si>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</si>
  <si>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</si>
  <si>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</si>
  <si>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</si>
  <si>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</si>
  <si>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</si>
  <si>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</si>
  <si>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</si>
  <si>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</si>
  <si>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</si>
  <si>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</si>
  <si>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</si>
  <si>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</si>
  <si>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</si>
  <si>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</si>
  <si>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</si>
  <si>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</si>
  <si>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</si>
  <si>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</si>
  <si>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</si>
  <si>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</si>
  <si>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</si>
  <si>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</si>
  <si>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</si>
  <si>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</si>
  <si>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</si>
  <si>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</si>
  <si>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</si>
  <si>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</si>
  <si>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</si>
  <si>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</si>
  <si>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</si>
  <si>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</si>
  <si>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</si>
  <si>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</si>
  <si>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</si>
  <si>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</si>
  <si>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</si>
  <si>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</si>
  <si>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</si>
  <si>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</si>
  <si>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</si>
  <si>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</si>
  <si>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</si>
  <si>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</si>
  <si>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</si>
  <si>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</si>
  <si>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</si>
  <si>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</si>
  <si>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</si>
  <si>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</si>
  <si>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</si>
  <si>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</si>
  <si>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</si>
  <si>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</si>
  <si>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</si>
  <si>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</si>
  <si>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</si>
  <si>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</si>
  <si>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</si>
  <si>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</si>
  <si>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</si>
  <si>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</si>
  <si>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</si>
  <si>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</si>
  <si>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</si>
  <si>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</si>
  <si>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</si>
  <si>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</si>
  <si>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</si>
  <si>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</si>
  <si>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</si>
  <si>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</si>
  <si>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</si>
  <si>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</si>
  <si>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</si>
  <si>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</si>
  <si>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</si>
  <si>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</si>
  <si>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</si>
  <si>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</si>
  <si>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</si>
  <si>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</si>
  <si>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</si>
  <si>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</si>
  <si>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</si>
  <si>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</si>
  <si>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</si>
  <si>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</si>
  <si>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</si>
  <si>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</si>
  <si>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</si>
  <si>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</si>
  <si>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</si>
  <si>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</si>
  <si>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</si>
  <si>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</si>
  <si>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</si>
  <si>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</si>
  <si>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</si>
  <si>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</si>
  <si>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</si>
  <si>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</si>
  <si>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</si>
  <si>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</si>
  <si>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</si>
  <si>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</si>
  <si>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</si>
  <si>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</si>
  <si>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</si>
  <si>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</si>
  <si>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</si>
  <si>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</si>
  <si>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</si>
  <si>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</si>
  <si>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</si>
  <si>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</si>
  <si>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</si>
  <si>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</si>
  <si>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</si>
  <si>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</si>
  <si>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</si>
  <si>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</si>
  <si>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</si>
  <si>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</si>
  <si>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</si>
  <si>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</si>
  <si>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</si>
  <si>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</si>
  <si>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</si>
  <si>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</si>
  <si>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</si>
  <si>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</si>
  <si>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</si>
  <si>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</si>
  <si>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</si>
  <si>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</si>
  <si>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</si>
  <si>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</si>
  <si>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</si>
  <si>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</si>
  <si>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</si>
  <si>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</si>
  <si>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</si>
  <si>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</si>
  <si>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</si>
  <si>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</si>
  <si>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</si>
  <si>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</si>
  <si>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</si>
  <si>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</si>
  <si>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</si>
  <si>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</si>
  <si>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</si>
  <si>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</si>
  <si>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</si>
  <si>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</si>
  <si>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</si>
  <si>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</si>
  <si>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</si>
  <si>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</si>
  <si>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</si>
  <si>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</si>
  <si>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</si>
  <si>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</si>
  <si>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</si>
  <si>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</si>
  <si>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</si>
  <si>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</si>
  <si>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</si>
  <si>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</si>
  <si>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</si>
  <si>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</si>
  <si>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</si>
  <si>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</si>
  <si>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</si>
  <si>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</si>
  <si>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</si>
  <si>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</si>
  <si>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</si>
  <si>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</si>
  <si>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</si>
  <si>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</si>
  <si>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</si>
  <si>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</si>
  <si>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</si>
  <si>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</si>
  <si>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</si>
  <si>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</si>
  <si>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</si>
  <si>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</si>
  <si>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</si>
  <si>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</si>
  <si>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</si>
  <si>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</si>
  <si>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</si>
  <si>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</si>
  <si>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</si>
  <si>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</si>
  <si>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</si>
  <si>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</si>
  <si>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</si>
  <si>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</si>
  <si>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</si>
  <si>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</si>
  <si>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</si>
  <si>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</si>
  <si>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</si>
  <si>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</si>
  <si>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</si>
  <si>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</si>
  <si>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</si>
  <si>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</si>
  <si>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</si>
  <si>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</si>
  <si>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</si>
  <si>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</si>
  <si>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</si>
  <si>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</si>
  <si>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</si>
  <si>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</si>
  <si>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</si>
  <si>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</si>
  <si>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</si>
  <si>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</si>
  <si>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</si>
  <si>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</si>
  <si>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</si>
  <si>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</si>
  <si>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</si>
  <si>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</si>
  <si>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</si>
  <si>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</si>
  <si>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</si>
  <si>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</si>
  <si>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</si>
  <si>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</si>
  <si>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</si>
  <si>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</si>
  <si>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</si>
  <si>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</si>
  <si>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</si>
  <si>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</si>
  <si>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</si>
  <si>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</si>
  <si>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</si>
  <si>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</si>
  <si>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</si>
  <si>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</si>
  <si>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</si>
  <si>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</si>
  <si>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</si>
  <si>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</si>
  <si>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</si>
  <si>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</si>
  <si>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</si>
  <si>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</si>
  <si>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</si>
  <si>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</si>
  <si>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</si>
  <si>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</si>
  <si>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</si>
  <si>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</si>
  <si>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</si>
  <si>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</si>
  <si>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</si>
  <si>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</si>
  <si>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</si>
  <si>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</si>
  <si>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</si>
  <si>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</si>
  <si>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</si>
  <si>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</si>
  <si>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</si>
  <si>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</si>
  <si>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</si>
  <si>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</si>
  <si>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</si>
  <si>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</si>
  <si>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</si>
  <si>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</si>
  <si>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</si>
  <si>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</si>
  <si>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</si>
  <si>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</si>
  <si>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</si>
  <si>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</si>
  <si>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</si>
  <si>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</si>
  <si>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</si>
  <si>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</si>
  <si>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</si>
  <si>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</si>
  <si>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</si>
  <si>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</si>
  <si>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</si>
  <si>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</si>
  <si>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</si>
  <si>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</si>
  <si>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</si>
  <si>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</si>
  <si>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</si>
  <si>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</si>
  <si>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</si>
  <si>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</si>
  <si>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</si>
  <si>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</si>
  <si>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</si>
  <si>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</si>
  <si>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</si>
  <si>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</si>
  <si>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</si>
  <si>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</si>
  <si>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</si>
  <si>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</si>
  <si>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</si>
  <si>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</si>
  <si>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</si>
  <si>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</si>
  <si>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</si>
  <si>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</si>
  <si>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</si>
  <si>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</si>
  <si>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</si>
  <si>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</si>
  <si>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</si>
  <si>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</si>
  <si>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</si>
  <si>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</si>
  <si>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</si>
  <si>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</si>
  <si>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</si>
  <si>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</si>
  <si>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</si>
  <si>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</si>
  <si>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</si>
  <si>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</si>
  <si>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</si>
  <si>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</si>
  <si>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</si>
  <si>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</si>
  <si>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</si>
  <si>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</si>
  <si>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</si>
  <si>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</si>
  <si>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</si>
  <si>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</si>
  <si>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</si>
  <si>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</si>
  <si>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</si>
  <si>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</si>
  <si>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</si>
  <si>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</si>
  <si>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</si>
  <si>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</si>
  <si>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</si>
  <si>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</si>
  <si>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</si>
  <si>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</si>
  <si>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</si>
  <si>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</si>
  <si>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</si>
  <si>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</si>
  <si>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</si>
  <si>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</si>
  <si>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</si>
  <si>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</si>
  <si>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</si>
  <si>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</si>
  <si>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</si>
  <si>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</si>
  <si>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</si>
  <si>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</si>
  <si>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</si>
  <si>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</si>
  <si>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</si>
  <si>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</si>
  <si>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</si>
  <si>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</si>
  <si>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</si>
  <si>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</si>
  <si>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</si>
  <si>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</si>
  <si>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</si>
  <si>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</si>
  <si>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</si>
  <si>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</si>
  <si>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</si>
  <si>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</si>
  <si>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</si>
  <si>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</si>
  <si>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</si>
  <si>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</si>
  <si>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</si>
  <si>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</si>
  <si>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</si>
  <si>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</si>
  <si>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</si>
  <si>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</si>
  <si>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</si>
  <si>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</si>
  <si>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</si>
  <si>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</si>
  <si>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</si>
  <si>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</si>
  <si>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</si>
  <si>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</si>
  <si>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</si>
  <si>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</si>
  <si>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</si>
  <si>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</si>
  <si>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</si>
  <si>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</si>
  <si>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</si>
  <si>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</si>
  <si>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</si>
  <si>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</si>
  <si>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</si>
  <si>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</si>
  <si>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</si>
  <si>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</si>
  <si>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</si>
  <si>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</si>
  <si>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</si>
  <si>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</si>
  <si>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</si>
  <si>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</si>
  <si>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</si>
  <si>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</si>
  <si>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</si>
  <si>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</si>
  <si>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</si>
  <si>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</si>
  <si>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</si>
  <si>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</si>
  <si>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</si>
  <si>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</si>
  <si>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</si>
  <si>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</si>
  <si>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</si>
  <si>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</si>
  <si>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</si>
  <si>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</si>
  <si>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</si>
  <si>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</si>
  <si>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</si>
  <si>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</si>
  <si>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</si>
  <si>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</si>
  <si>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</si>
  <si>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</si>
  <si>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</si>
  <si>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</si>
  <si>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</si>
  <si>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</si>
  <si>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</si>
  <si>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</si>
  <si>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</si>
  <si>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</si>
  <si>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</si>
  <si>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</si>
  <si>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</si>
  <si>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</si>
  <si>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</si>
  <si>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</si>
  <si>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</si>
  <si>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</si>
  <si>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</si>
  <si>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</si>
  <si>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</si>
  <si>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</si>
  <si>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</si>
  <si>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</si>
  <si>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</si>
  <si>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</si>
  <si>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</si>
  <si>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</si>
  <si>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</si>
  <si>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</si>
  <si>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</si>
  <si>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</si>
  <si>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</si>
  <si>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</si>
  <si>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</si>
  <si>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</si>
  <si>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</si>
  <si>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</si>
  <si>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</si>
  <si>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</si>
  <si>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</si>
  <si>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</si>
  <si>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</si>
  <si>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</si>
  <si>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</si>
  <si>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</si>
  <si>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</si>
  <si>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</si>
  <si>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</si>
  <si>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</si>
  <si>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</si>
  <si>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</si>
  <si>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</si>
  <si>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</si>
  <si>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</si>
  <si>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</si>
  <si>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</si>
  <si>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</si>
  <si>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</si>
  <si>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</si>
  <si>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</si>
  <si>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</si>
  <si>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</si>
  <si>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</si>
  <si>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</si>
  <si>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</si>
  <si>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</si>
  <si>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</si>
  <si>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</si>
  <si>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</si>
  <si>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</si>
  <si>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</si>
  <si>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</si>
  <si>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</si>
  <si>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</si>
  <si>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</si>
  <si>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</si>
  <si>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</si>
  <si>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</si>
  <si>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</si>
  <si>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</si>
  <si>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</si>
  <si>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</si>
  <si>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</si>
  <si>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</si>
  <si>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</si>
  <si>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</si>
  <si>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</si>
  <si>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</si>
  <si>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</si>
  <si>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</si>
  <si>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</si>
  <si>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</si>
  <si>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</si>
  <si>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</si>
  <si>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</si>
  <si>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</si>
  <si>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</si>
  <si>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</si>
  <si>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</si>
  <si>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</si>
  <si>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</si>
  <si>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</si>
  <si>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</si>
  <si>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</si>
  <si>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</si>
  <si>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</si>
  <si>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</si>
  <si>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</si>
  <si>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</si>
  <si>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</si>
  <si>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</si>
  <si>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</si>
  <si>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</si>
  <si>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</si>
  <si>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</si>
  <si>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</si>
  <si>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</si>
  <si>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</si>
  <si>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</si>
  <si>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</si>
  <si>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</si>
  <si>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</si>
  <si>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</si>
  <si>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</si>
  <si>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</si>
  <si>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</si>
  <si>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</si>
  <si>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</si>
  <si>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</si>
  <si>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</si>
  <si>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</si>
  <si>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</si>
  <si>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</si>
  <si>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</si>
  <si>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</si>
  <si>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</si>
  <si>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</si>
  <si>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</si>
  <si>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</si>
  <si>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</si>
  <si>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</si>
  <si>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</si>
  <si>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</si>
  <si>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</si>
  <si>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</si>
  <si>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</si>
  <si>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</si>
  <si>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</si>
  <si>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</si>
  <si>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</si>
  <si>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</si>
  <si>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</si>
  <si>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</si>
  <si>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</si>
  <si>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</si>
  <si>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</si>
  <si>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</si>
  <si>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</si>
  <si>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</si>
  <si>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</si>
  <si>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</si>
  <si>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</si>
  <si>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</si>
  <si>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</si>
  <si>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</si>
  <si>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</si>
  <si>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</si>
  <si>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</si>
  <si>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</si>
  <si>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</si>
  <si>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</si>
  <si>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</si>
  <si>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</si>
  <si>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</si>
  <si>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</si>
  <si>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</si>
  <si>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</si>
  <si>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</si>
  <si>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</si>
  <si>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</si>
  <si>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</si>
  <si>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</si>
  <si>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</si>
  <si>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</si>
  <si>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</si>
  <si>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</si>
  <si>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</si>
  <si>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</si>
  <si>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</si>
  <si>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</si>
  <si>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</si>
  <si>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</si>
  <si>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</si>
  <si>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</si>
  <si>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</si>
  <si>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</si>
  <si>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</si>
  <si>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</si>
  <si>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</si>
  <si>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</si>
  <si>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</si>
  <si>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</si>
  <si>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</si>
  <si>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</si>
  <si>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</si>
  <si>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</si>
  <si>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</si>
  <si>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</si>
  <si>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</si>
  <si>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</si>
  <si>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</si>
  <si>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</si>
  <si>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</si>
  <si>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</si>
  <si>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</si>
  <si>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</si>
  <si>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</si>
  <si>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</si>
  <si>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</si>
  <si>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</si>
  <si>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</si>
  <si>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</si>
  <si>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</si>
  <si>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</si>
  <si>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</si>
  <si>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</si>
  <si>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</si>
  <si>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</si>
  <si>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</si>
  <si>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</si>
  <si>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</si>
  <si>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</si>
  <si>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</si>
  <si>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</si>
  <si>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</si>
  <si>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</si>
  <si>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</si>
  <si>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</si>
  <si>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</si>
  <si>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</si>
  <si>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</si>
  <si>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</si>
  <si>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</si>
  <si>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</si>
  <si>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</si>
  <si>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</si>
  <si>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</si>
  <si>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</si>
  <si>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</si>
  <si>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</si>
  <si>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</si>
  <si>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</si>
  <si>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</si>
  <si>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</si>
  <si>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</si>
  <si>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</si>
  <si>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</si>
  <si>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</si>
  <si>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</si>
  <si>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</si>
  <si>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</si>
  <si>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</si>
  <si>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</si>
  <si>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</si>
  <si>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</si>
  <si>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</si>
  <si>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</si>
  <si>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</si>
  <si>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</si>
  <si>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</si>
  <si>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</si>
  <si>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</si>
  <si>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</si>
  <si>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</si>
  <si>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</si>
  <si>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</si>
  <si>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</si>
  <si>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</si>
  <si>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</si>
  <si>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</si>
  <si>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</si>
  <si>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</si>
  <si>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</si>
  <si>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</si>
  <si>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</si>
  <si>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</si>
  <si>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</si>
  <si>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</si>
  <si>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</si>
  <si>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</si>
  <si>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</si>
  <si>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</si>
  <si>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</si>
  <si>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</si>
  <si>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</si>
  <si>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</si>
  <si>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</si>
  <si>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</si>
  <si>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</si>
  <si>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</si>
  <si>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</si>
  <si>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</si>
  <si>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</si>
  <si>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</si>
  <si>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</si>
  <si>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</si>
  <si>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</si>
  <si>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</si>
  <si>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</si>
  <si>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</si>
  <si>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</si>
  <si>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</si>
  <si>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</si>
  <si>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</si>
  <si>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</si>
  <si>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</si>
  <si>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</si>
  <si>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</si>
  <si>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</si>
  <si>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</si>
  <si>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</si>
  <si>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</si>
  <si>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</si>
  <si>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</si>
  <si>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</si>
  <si>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</si>
  <si>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</si>
  <si>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</si>
  <si>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</si>
  <si>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</si>
  <si>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</si>
  <si>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</si>
  <si>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</si>
  <si>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</si>
  <si>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</si>
  <si>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</si>
  <si>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</si>
  <si>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</si>
  <si>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</si>
  <si>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</si>
  <si>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</si>
  <si>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</si>
  <si>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</si>
  <si>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</si>
  <si>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</si>
  <si>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</si>
  <si>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</si>
  <si>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</si>
  <si>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</si>
  <si>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</si>
  <si>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</si>
  <si>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</si>
  <si>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</si>
  <si>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</si>
  <si>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</si>
  <si>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</si>
  <si>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</si>
  <si>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</si>
  <si>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</si>
  <si>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</si>
  <si>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</si>
  <si>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</si>
  <si>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</si>
  <si>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</si>
  <si>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</si>
  <si>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</si>
  <si>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</si>
  <si>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</si>
  <si>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</si>
  <si>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</si>
  <si>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</si>
  <si>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</si>
  <si>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</si>
  <si>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</si>
  <si>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</si>
  <si>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</si>
  <si>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</si>
  <si>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</si>
  <si>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</si>
  <si>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</si>
  <si>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</si>
  <si>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</si>
  <si>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</si>
  <si>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</si>
  <si>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</si>
  <si>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</si>
  <si>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</si>
  <si>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</si>
  <si>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</si>
  <si>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</si>
  <si>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</si>
  <si>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</si>
  <si>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</si>
  <si>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</si>
  <si>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</si>
  <si>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</si>
  <si>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</si>
  <si>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</si>
  <si>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</si>
  <si>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</si>
  <si>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</si>
  <si>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</si>
  <si>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</si>
  <si>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</si>
  <si>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</si>
  <si>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</si>
  <si>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</si>
  <si>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</si>
  <si>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</si>
  <si>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</si>
  <si>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</si>
  <si>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</si>
  <si>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</si>
  <si>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</si>
  <si>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</si>
  <si>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</si>
  <si>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</si>
  <si>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</si>
  <si>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</si>
  <si>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</si>
  <si>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</si>
  <si>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</si>
  <si>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</si>
  <si>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</si>
  <si>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</si>
  <si>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</si>
  <si>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</si>
  <si>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</si>
  <si>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</si>
  <si>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</si>
  <si>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</si>
  <si>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</si>
  <si>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</si>
  <si>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</si>
  <si>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</si>
  <si>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</si>
  <si>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</si>
  <si>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</si>
  <si>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</si>
  <si>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</si>
  <si>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</si>
  <si>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</si>
  <si>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</si>
  <si>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</si>
  <si>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</si>
  <si>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</si>
  <si>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</si>
  <si>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</si>
  <si>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</si>
  <si>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</si>
  <si>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</si>
  <si>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</si>
  <si>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</si>
  <si>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</si>
  <si>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</si>
  <si>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</si>
  <si>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</si>
  <si>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</si>
  <si>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</si>
  <si>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</si>
  <si>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</si>
  <si>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</si>
  <si>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</si>
  <si>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</si>
  <si>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</si>
  <si>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</si>
  <si>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</si>
  <si>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</si>
  <si>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</si>
  <si>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</si>
  <si>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</si>
  <si>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</si>
  <si>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</si>
  <si>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</si>
  <si>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</si>
  <si>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</si>
  <si>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</si>
  <si>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</si>
  <si>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</si>
  <si>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</si>
  <si>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</si>
  <si>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</si>
  <si>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</si>
  <si>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</si>
  <si>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</si>
  <si>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</si>
  <si>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</si>
  <si>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</si>
  <si>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</si>
  <si>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</si>
  <si>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</si>
  <si>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</si>
  <si>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</si>
  <si>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</si>
  <si>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</si>
  <si>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</si>
  <si>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</si>
  <si>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</si>
  <si>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</si>
  <si>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</si>
  <si>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</si>
  <si>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</si>
  <si>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</si>
  <si>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</si>
  <si>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</si>
  <si>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</si>
  <si>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</si>
  <si>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</si>
  <si>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</si>
  <si>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</si>
  <si>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</si>
  <si>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</si>
  <si>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</si>
  <si>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</si>
  <si>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</si>
  <si>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</si>
  <si>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</si>
  <si>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</si>
  <si>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</si>
  <si>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</si>
  <si>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</si>
  <si>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</si>
  <si>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</si>
  <si>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</si>
  <si>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</si>
  <si>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</si>
  <si>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</si>
  <si>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</si>
  <si>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</si>
  <si>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</si>
  <si>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</si>
  <si>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</si>
  <si>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</si>
  <si>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</si>
  <si>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</si>
  <si>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</si>
  <si>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</si>
  <si>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</si>
  <si>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</si>
  <si>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</si>
  <si>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</si>
  <si>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</si>
  <si>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</si>
  <si>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</si>
  <si>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</si>
  <si>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</si>
  <si>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</si>
  <si>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</si>
  <si>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</si>
  <si>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</si>
  <si>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</si>
  <si>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</si>
  <si>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</si>
  <si>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</si>
  <si>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</si>
  <si>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</si>
  <si>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</si>
  <si>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</si>
  <si>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</si>
  <si>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</si>
  <si>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</si>
  <si>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</si>
  <si>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</si>
  <si>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</si>
  <si>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</si>
  <si>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</si>
  <si>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</si>
  <si>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</si>
  <si>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</si>
  <si>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</si>
  <si>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</si>
  <si>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</si>
  <si>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</si>
  <si>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</si>
  <si>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</si>
  <si>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</si>
  <si>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</si>
  <si>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</si>
  <si>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</si>
  <si>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</si>
  <si>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</si>
  <si>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</si>
  <si>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</si>
  <si>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</si>
  <si>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</si>
  <si>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</si>
  <si>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</si>
  <si>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</si>
  <si>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</si>
  <si>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</si>
  <si>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</si>
  <si>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</si>
  <si>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</si>
  <si>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</si>
  <si>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</si>
  <si>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</si>
  <si>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</si>
  <si>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</si>
  <si>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</si>
  <si>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</si>
  <si>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</si>
  <si>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</si>
  <si>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</si>
  <si>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</si>
  <si>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</si>
  <si>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</si>
  <si>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</si>
  <si>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</si>
  <si>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</si>
  <si>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</si>
  <si>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</si>
  <si>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</si>
  <si>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</si>
  <si>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</si>
  <si>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</si>
  <si>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</si>
  <si>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</si>
  <si>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</si>
  <si>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</si>
  <si>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</si>
  <si>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</si>
  <si>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</si>
  <si>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</si>
  <si>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</si>
  <si>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</si>
  <si>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</si>
  <si>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</si>
  <si>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</si>
  <si>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</si>
  <si>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</si>
  <si>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</si>
  <si>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</si>
  <si>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</si>
  <si>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</si>
  <si>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</si>
  <si>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</si>
  <si>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</si>
  <si>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</si>
  <si>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</si>
  <si>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</si>
  <si>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</si>
  <si>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</si>
  <si>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</si>
  <si>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</si>
  <si>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</si>
  <si>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</si>
  <si>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</si>
  <si>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</si>
  <si>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</si>
  <si>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</si>
  <si>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</si>
  <si>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</si>
  <si>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</si>
  <si>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</si>
  <si>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</si>
  <si>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</si>
  <si>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</si>
  <si>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</si>
  <si>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</si>
  <si>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</si>
  <si>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</si>
  <si>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</si>
  <si>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</si>
  <si>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</si>
  <si>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</si>
  <si>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</si>
  <si>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</si>
  <si>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</si>
  <si>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</si>
  <si>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</si>
  <si>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</si>
  <si>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</si>
  <si>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</si>
  <si>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</si>
  <si>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</si>
  <si>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</si>
  <si>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</si>
  <si>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</si>
  <si>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</si>
  <si>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</si>
  <si>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</si>
  <si>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</si>
  <si>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</si>
  <si>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</si>
  <si>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</si>
  <si>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</si>
  <si>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</si>
  <si>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</si>
  <si>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</si>
  <si>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</si>
  <si>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</si>
  <si>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</si>
  <si>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</si>
  <si>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</si>
  <si>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</si>
  <si>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</si>
  <si>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</si>
  <si>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</si>
  <si>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</si>
  <si>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</si>
  <si>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</si>
  <si>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</si>
  <si>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</si>
  <si>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</si>
  <si>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</si>
  <si>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</si>
  <si>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</si>
  <si>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</si>
  <si>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</si>
  <si>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</si>
  <si>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</si>
  <si>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</si>
  <si>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</si>
  <si>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</si>
  <si>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</si>
  <si>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</si>
  <si>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</si>
  <si>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</si>
  <si>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</si>
  <si>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</si>
  <si>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</si>
  <si>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</si>
  <si>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</si>
  <si>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</si>
  <si>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</si>
  <si>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</si>
  <si>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</si>
  <si>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</si>
  <si>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</si>
  <si>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</si>
  <si>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</si>
  <si>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</si>
  <si>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</si>
  <si>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</si>
  <si>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</si>
  <si>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</si>
  <si>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</si>
  <si>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</si>
  <si>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</si>
  <si>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</si>
  <si>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</si>
  <si>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</si>
  <si>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</si>
  <si>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</si>
  <si>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</si>
  <si>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</si>
  <si>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</si>
  <si>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</si>
  <si>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</si>
  <si>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</si>
  <si>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</si>
  <si>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</si>
  <si>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</si>
  <si>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</si>
  <si>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</si>
  <si>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</si>
  <si>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</si>
  <si>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</si>
  <si>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</si>
  <si>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</si>
  <si>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</si>
  <si>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</si>
  <si>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</si>
  <si>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</si>
  <si>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</si>
  <si>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</si>
  <si>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</si>
  <si>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</si>
  <si>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</si>
  <si>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</si>
  <si>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</si>
  <si>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</si>
  <si>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</si>
  <si>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</si>
  <si>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</si>
  <si>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</si>
  <si>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</si>
  <si>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</si>
  <si>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</si>
  <si>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</si>
  <si>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</si>
  <si>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</si>
  <si>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</si>
  <si>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</si>
  <si>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</si>
  <si>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</si>
  <si>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</si>
  <si>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</si>
  <si>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</si>
  <si>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</si>
  <si>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</si>
  <si>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</si>
  <si>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</si>
  <si>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</si>
  <si>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</si>
  <si>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</si>
  <si>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</si>
  <si>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</si>
  <si>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</si>
  <si>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</si>
  <si>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</si>
  <si>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</si>
  <si>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</si>
  <si>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</si>
  <si>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</si>
  <si>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</si>
  <si>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</si>
  <si>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</si>
  <si>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</si>
  <si>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</si>
  <si>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</si>
  <si>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</si>
  <si>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</si>
  <si>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</si>
  <si>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</si>
  <si>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</si>
  <si>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</si>
  <si>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</si>
  <si>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</si>
  <si>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</si>
  <si>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</si>
  <si>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</si>
  <si>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</si>
  <si>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</si>
  <si>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</si>
  <si>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</si>
  <si>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</si>
  <si>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</si>
  <si>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</si>
  <si>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</si>
  <si>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</si>
  <si>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</si>
  <si>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</si>
  <si>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</si>
  <si>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</si>
  <si>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</si>
  <si>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</si>
  <si>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</si>
  <si>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</si>
  <si>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</si>
  <si>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</si>
  <si>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</si>
  <si>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</si>
  <si>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</si>
  <si>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</si>
  <si>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</si>
  <si>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</si>
  <si>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</si>
  <si>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</si>
  <si>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</si>
  <si>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</si>
  <si>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</si>
  <si>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</si>
  <si>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</si>
  <si>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</si>
  <si>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</si>
  <si>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</si>
  <si>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</si>
  <si>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</si>
  <si>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</si>
  <si>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</si>
  <si>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</si>
  <si>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</si>
  <si>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</si>
  <si>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</si>
  <si>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</si>
  <si>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</si>
  <si>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</si>
  <si>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</si>
  <si>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</si>
  <si>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</si>
  <si>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</si>
  <si>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</si>
  <si>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</si>
  <si>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</si>
  <si>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</si>
  <si>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</si>
  <si>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</si>
  <si>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</si>
  <si>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</si>
  <si>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</si>
  <si>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</si>
  <si>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</si>
  <si>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</si>
  <si>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</si>
  <si>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</si>
  <si>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</si>
  <si>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</si>
  <si>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</si>
  <si>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</si>
  <si>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</si>
  <si>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</si>
  <si>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</si>
  <si>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</si>
  <si>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</si>
  <si>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</si>
  <si>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</si>
  <si>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</si>
  <si>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</si>
  <si>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</si>
  <si>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</si>
  <si>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</si>
  <si>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</si>
  <si>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</si>
  <si>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</si>
  <si>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</si>
  <si>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</si>
  <si>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</si>
  <si>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</si>
  <si>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</si>
  <si>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</si>
  <si>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</si>
  <si>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</si>
  <si>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</si>
  <si>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</si>
  <si>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</si>
  <si>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</si>
  <si>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</si>
  <si>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</si>
  <si>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</si>
  <si>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</si>
  <si>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</si>
  <si>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</si>
  <si>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</si>
  <si>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</si>
  <si>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</si>
  <si>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</si>
  <si>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</si>
  <si>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</si>
  <si>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</si>
  <si>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</si>
  <si>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</si>
  <si>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</si>
  <si>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</si>
  <si>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</si>
  <si>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</si>
  <si>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</si>
  <si>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</si>
  <si>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</si>
  <si>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</si>
  <si>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</si>
  <si>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</si>
  <si>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</si>
  <si>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</si>
  <si>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</si>
  <si>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</si>
  <si>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</si>
  <si>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</si>
  <si>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</si>
  <si>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</si>
  <si>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</si>
  <si>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</si>
  <si>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</si>
  <si>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</si>
  <si>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</si>
  <si>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</si>
  <si>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</si>
  <si>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</si>
  <si>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</si>
  <si>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</si>
  <si>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</si>
  <si>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</si>
  <si>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</si>
  <si>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</si>
  <si>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</si>
  <si>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</si>
  <si>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</si>
  <si>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</si>
  <si>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</si>
  <si>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</si>
  <si>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</si>
  <si>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</si>
  <si>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</si>
  <si>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</si>
  <si>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</si>
  <si>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</si>
  <si>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</si>
  <si>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</si>
  <si>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</si>
  <si>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</si>
  <si>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</si>
  <si>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</si>
  <si>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</si>
  <si>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</si>
  <si>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</si>
  <si>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</si>
  <si>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</si>
  <si>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</si>
  <si>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</si>
  <si>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</si>
  <si>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</si>
  <si>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</si>
  <si>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</si>
  <si>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</si>
  <si>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</si>
  <si>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</si>
  <si>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</si>
  <si>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</si>
  <si>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</si>
  <si>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</si>
  <si>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</si>
  <si>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</si>
  <si>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</si>
  <si>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</si>
  <si>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</si>
  <si>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</si>
  <si>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</si>
  <si>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</si>
  <si>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</si>
  <si>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</si>
  <si>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</si>
  <si>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</si>
  <si>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</si>
  <si>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</si>
  <si>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</si>
  <si>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</si>
  <si>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</si>
  <si>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</si>
  <si>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</si>
  <si>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</si>
  <si>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</si>
  <si>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</si>
  <si>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</si>
  <si>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</si>
  <si>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</si>
  <si>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</si>
  <si>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</si>
  <si>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</si>
  <si>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</si>
  <si>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</si>
  <si>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</si>
  <si>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</si>
  <si>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</si>
  <si>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</si>
  <si>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</si>
  <si>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</si>
  <si>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</si>
  <si>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</si>
  <si>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</si>
  <si>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</si>
  <si>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</si>
  <si>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</si>
  <si>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</si>
  <si>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</si>
  <si>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</si>
  <si>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</si>
  <si>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</si>
  <si>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</si>
  <si>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</si>
  <si>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</si>
  <si>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</si>
  <si>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</si>
  <si>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</si>
  <si>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</si>
  <si>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</si>
  <si>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</si>
  <si>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</si>
  <si>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</si>
  <si>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</si>
  <si>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</si>
  <si>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</si>
  <si>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</si>
  <si>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</si>
  <si>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</si>
  <si>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</si>
  <si>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</si>
  <si>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</si>
  <si>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</si>
  <si>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</si>
  <si>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</si>
  <si>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</si>
  <si>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</si>
  <si>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</si>
  <si>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</si>
  <si>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</si>
  <si>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</si>
  <si>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</si>
  <si>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</si>
  <si>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</si>
  <si>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</si>
  <si>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</si>
  <si>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</si>
  <si>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</si>
  <si>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</si>
  <si>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</si>
  <si>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</si>
  <si>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</si>
  <si>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</si>
  <si>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</si>
  <si>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</si>
  <si>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</si>
  <si>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</si>
  <si>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</si>
  <si>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</si>
  <si>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</si>
  <si>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</si>
  <si>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</si>
  <si>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</si>
  <si>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</si>
  <si>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</si>
  <si>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</si>
  <si>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</si>
  <si>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</si>
  <si>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</si>
  <si>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</si>
  <si>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</si>
  <si>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</si>
  <si>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</si>
  <si>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</si>
  <si>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</si>
  <si>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</si>
  <si>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</si>
  <si>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</si>
  <si>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</si>
  <si>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</si>
  <si>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</si>
  <si>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</si>
  <si>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</si>
  <si>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</si>
  <si>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</si>
  <si>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</si>
  <si>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</si>
  <si>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</si>
  <si>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</si>
  <si>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</si>
  <si>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</si>
  <si>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</si>
  <si>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</si>
  <si>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</si>
  <si>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</si>
  <si>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</si>
  <si>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</si>
  <si>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</si>
  <si>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</si>
  <si>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</si>
  <si>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</si>
  <si>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</si>
  <si>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</si>
  <si>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</si>
  <si>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</si>
  <si>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</si>
  <si>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</si>
  <si>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</si>
  <si>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</si>
  <si>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</si>
  <si>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</si>
  <si>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</si>
  <si>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</si>
  <si>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</si>
  <si>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</si>
  <si>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</si>
  <si>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</si>
  <si>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</si>
  <si>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</si>
  <si>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</si>
  <si>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</si>
  <si>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</si>
  <si>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</si>
  <si>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</si>
  <si>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</si>
  <si>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</si>
  <si>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</si>
  <si>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</si>
  <si>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</si>
  <si>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</si>
  <si>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</si>
  <si>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</si>
  <si>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</si>
  <si>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</si>
  <si>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</si>
  <si>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</si>
  <si>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</si>
  <si>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</si>
  <si>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</si>
  <si>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</si>
  <si>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</si>
  <si>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</si>
  <si>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</si>
  <si>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</si>
  <si>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</si>
  <si>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</si>
  <si>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</si>
  <si>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</si>
  <si>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</si>
  <si>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</si>
  <si>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</si>
  <si>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</si>
  <si>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</si>
  <si>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</si>
  <si>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</si>
  <si>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</si>
  <si>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</si>
  <si>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</si>
  <si>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</si>
  <si>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</si>
  <si>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</si>
  <si>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</si>
  <si>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</si>
  <si>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</si>
  <si>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</si>
  <si>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</si>
  <si>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</si>
  <si>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</si>
  <si>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</si>
  <si>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</si>
  <si>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</si>
  <si>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</si>
  <si>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</si>
  <si>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</si>
  <si>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</si>
  <si>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</si>
  <si>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</si>
  <si>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</si>
  <si>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</si>
  <si>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</si>
  <si>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</si>
  <si>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</si>
  <si>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</si>
  <si>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</si>
  <si>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</si>
  <si>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</si>
  <si>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</si>
  <si>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</si>
  <si>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</si>
  <si>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</si>
  <si>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</si>
  <si>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</si>
  <si>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</si>
  <si>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</si>
  <si>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</si>
  <si>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</si>
  <si>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</si>
  <si>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</si>
  <si>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</si>
  <si>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</si>
  <si>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</si>
  <si>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</si>
  <si>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</si>
  <si>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</si>
  <si>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</si>
  <si>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</si>
  <si>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</si>
  <si>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</si>
  <si>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</si>
  <si>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</si>
  <si>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</si>
  <si>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</si>
  <si>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</si>
  <si>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</si>
  <si>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</si>
  <si>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</si>
  <si>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</si>
  <si>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</si>
  <si>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</si>
  <si>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</si>
  <si>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</si>
  <si>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</si>
  <si>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</si>
  <si>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</si>
  <si>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</si>
  <si>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</si>
  <si>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</si>
  <si>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</si>
  <si>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</si>
  <si>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</si>
  <si>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</si>
  <si>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</si>
  <si>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</si>
  <si>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</si>
  <si>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</si>
  <si>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</si>
  <si>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</si>
  <si>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</si>
  <si>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</si>
  <si>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</si>
  <si>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</si>
  <si>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</si>
  <si>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</si>
  <si>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</si>
  <si>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</si>
  <si>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</si>
  <si>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</si>
  <si>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</si>
  <si>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</si>
  <si>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</si>
  <si>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</si>
  <si>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</si>
  <si>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</si>
  <si>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</si>
  <si>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</si>
  <si>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</si>
  <si>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</si>
  <si>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</si>
  <si>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</si>
  <si>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</si>
  <si>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</si>
  <si>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</si>
  <si>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</si>
  <si>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</si>
  <si>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</si>
  <si>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</si>
  <si>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</si>
  <si>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</si>
  <si>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</si>
  <si>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</si>
  <si>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</si>
  <si>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</si>
  <si>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</si>
  <si>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</si>
  <si>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</si>
  <si>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</si>
  <si>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</si>
  <si>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</si>
  <si>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</si>
  <si>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</si>
  <si>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</si>
  <si>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</si>
  <si>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</si>
  <si>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</si>
  <si>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</si>
  <si>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</si>
  <si>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</si>
  <si>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</si>
  <si>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</si>
  <si>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</si>
  <si>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</si>
  <si>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</si>
  <si>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</si>
  <si>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</si>
  <si>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</si>
  <si>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</si>
  <si>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</si>
  <si>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</si>
  <si>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</si>
  <si>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</si>
  <si>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</si>
  <si>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</si>
  <si>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</si>
  <si>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</si>
  <si>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</si>
  <si>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</si>
  <si>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</si>
  <si>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</si>
  <si>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</si>
  <si>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</si>
  <si>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</si>
  <si>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</si>
  <si>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</si>
  <si>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</si>
  <si>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</si>
  <si>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</si>
  <si>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</si>
  <si>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</si>
  <si>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</si>
  <si>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</si>
  <si>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</si>
  <si>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</si>
  <si>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</si>
  <si>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</si>
  <si>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</si>
  <si>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</si>
  <si>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</si>
  <si>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</si>
  <si>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</si>
  <si>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</si>
  <si>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</si>
  <si>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</si>
  <si>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</si>
  <si>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</si>
  <si>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</si>
  <si>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</si>
  <si>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</si>
  <si>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</si>
  <si>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</si>
  <si>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</si>
  <si>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</si>
  <si>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</si>
  <si>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</si>
  <si>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</si>
  <si>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</si>
  <si>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</si>
  <si>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</si>
  <si>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</si>
  <si>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</si>
  <si>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</si>
  <si>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</si>
  <si>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</si>
  <si>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</si>
  <si>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</si>
  <si>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</si>
  <si>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</si>
  <si>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</si>
  <si>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</si>
  <si>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</si>
  <si>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</si>
  <si>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</si>
  <si>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</si>
  <si>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</si>
  <si>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</si>
  <si>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</si>
  <si>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</si>
  <si>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</si>
  <si>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</si>
  <si>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</si>
  <si>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</si>
  <si>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</si>
  <si>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</si>
  <si>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</si>
  <si>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</si>
  <si>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</si>
  <si>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</si>
  <si>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</si>
  <si>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</si>
  <si>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</si>
  <si>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</si>
  <si>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</si>
  <si>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</si>
  <si>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</si>
  <si>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</si>
  <si>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</si>
  <si>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</si>
  <si>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</si>
  <si>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</si>
  <si>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</si>
  <si>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</si>
  <si>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</si>
  <si>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</si>
  <si>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</si>
  <si>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</si>
  <si>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</si>
  <si>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</si>
  <si>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</si>
  <si>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</si>
  <si>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</si>
  <si>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</si>
  <si>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</si>
  <si>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</si>
  <si>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</si>
  <si>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</si>
  <si>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</si>
  <si>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</si>
  <si>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</si>
  <si>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</si>
  <si>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</si>
  <si>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</si>
  <si>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</si>
  <si>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</si>
  <si>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</si>
  <si>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</si>
  <si>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</si>
  <si>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</si>
  <si>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</si>
  <si>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</si>
  <si>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</si>
  <si>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</si>
  <si>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</si>
  <si>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</si>
  <si>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</si>
  <si>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</si>
  <si>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</si>
  <si>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</si>
  <si>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</si>
  <si>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</si>
  <si>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</si>
  <si>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</si>
  <si>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</si>
  <si>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</si>
  <si>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</si>
  <si>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</si>
  <si>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</si>
  <si>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</si>
  <si>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</si>
  <si>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</si>
  <si>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</si>
  <si>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</si>
  <si>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</si>
  <si>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</si>
  <si>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</si>
  <si>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</si>
  <si>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</si>
  <si>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</si>
  <si>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</si>
  <si>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</si>
  <si>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</si>
  <si>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</si>
  <si>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</si>
  <si>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</si>
  <si>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</si>
  <si>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</si>
  <si>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</si>
  <si>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</si>
  <si>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</si>
  <si>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</si>
  <si>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</si>
  <si>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</si>
  <si>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</si>
  <si>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</si>
  <si>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</si>
  <si>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</si>
  <si>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</si>
  <si>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</si>
  <si>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</si>
  <si>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</si>
  <si>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</si>
  <si>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</si>
  <si>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</si>
  <si>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</si>
  <si>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</si>
  <si>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</si>
  <si>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</si>
  <si>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</si>
  <si>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</si>
  <si>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</si>
  <si>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</si>
  <si>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</si>
  <si>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</si>
  <si>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</si>
  <si>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</si>
  <si>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</si>
  <si>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</si>
  <si>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</si>
  <si>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</si>
  <si>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</si>
  <si>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</si>
  <si>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</si>
  <si>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</si>
  <si>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</si>
  <si>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</si>
  <si>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</si>
  <si>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</si>
  <si>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</si>
  <si>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</si>
  <si>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</si>
  <si>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</si>
  <si>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</si>
  <si>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</si>
  <si>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</si>
  <si>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</si>
  <si>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</si>
  <si>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</si>
  <si>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</si>
  <si>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</si>
  <si>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</si>
  <si>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</si>
  <si>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</si>
  <si>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</si>
  <si>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</si>
  <si>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</si>
  <si>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</si>
  <si>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</si>
  <si>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</si>
  <si>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</si>
  <si>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</si>
  <si>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</si>
  <si>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</si>
  <si>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</si>
  <si>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</si>
  <si>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</si>
  <si>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</si>
  <si>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</si>
  <si>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</si>
  <si>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</si>
  <si>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</si>
  <si>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</si>
  <si>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</si>
  <si>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</si>
  <si>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</si>
  <si>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</si>
  <si>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</si>
  <si>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</si>
  <si>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</si>
  <si>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</si>
  <si>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</si>
  <si>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</si>
  <si>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</si>
  <si>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</si>
  <si>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</si>
  <si>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</si>
  <si>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</si>
  <si>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</si>
  <si>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</si>
  <si>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</si>
  <si>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</si>
  <si>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</si>
  <si>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</si>
  <si>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</si>
  <si>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</si>
  <si>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</si>
  <si>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</si>
  <si>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</si>
  <si>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</si>
  <si>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</si>
  <si>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</si>
  <si>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</si>
  <si>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</si>
  <si>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</si>
  <si>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</si>
  <si>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</si>
  <si>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</si>
  <si>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</si>
  <si>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</si>
  <si>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</si>
  <si>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</si>
  <si>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</si>
  <si>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</si>
  <si>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</si>
  <si>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</si>
  <si>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</si>
  <si>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</si>
  <si>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</si>
  <si>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</si>
  <si>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</si>
  <si>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</si>
  <si>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</si>
  <si>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</si>
  <si>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</si>
  <si>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</si>
  <si>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</si>
  <si>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</si>
  <si>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</si>
  <si>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</si>
  <si>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</si>
  <si>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</si>
  <si>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</si>
  <si>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</si>
  <si>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</si>
  <si>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</si>
  <si>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</si>
  <si>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</si>
  <si>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</si>
  <si>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</si>
  <si>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</si>
  <si>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</si>
  <si>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</si>
  <si>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</si>
  <si>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</si>
  <si>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</si>
  <si>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</si>
  <si>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</si>
  <si>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</si>
  <si>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</si>
  <si>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</si>
  <si>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</si>
  <si>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</si>
  <si>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</si>
  <si>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</si>
  <si>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</si>
  <si>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</si>
  <si>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</si>
  <si>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</si>
  <si>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</si>
  <si>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</si>
  <si>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</si>
  <si>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</si>
  <si>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</si>
  <si>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</si>
  <si>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</si>
  <si>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</si>
  <si>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</si>
  <si>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</si>
  <si>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</si>
  <si>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</si>
  <si>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</si>
  <si>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</si>
  <si>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</si>
  <si>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</si>
  <si>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</si>
  <si>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</si>
  <si>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</si>
  <si>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</si>
  <si>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</si>
  <si>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</si>
  <si>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</si>
  <si>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</si>
  <si>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</si>
  <si>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</si>
  <si>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</si>
  <si>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</si>
  <si>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</si>
  <si>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</si>
  <si>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</si>
  <si>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</si>
  <si>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</si>
  <si>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</si>
  <si>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</si>
  <si>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</si>
  <si>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</si>
  <si>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</si>
  <si>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</si>
  <si>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</si>
  <si>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</si>
  <si>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</si>
  <si>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</si>
  <si>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</si>
  <si>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</si>
  <si>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</si>
  <si>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</si>
  <si>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</si>
  <si>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</si>
  <si>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</si>
  <si>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</si>
  <si>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</si>
  <si>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</si>
  <si>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</si>
  <si>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</si>
  <si>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</si>
  <si>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</si>
  <si>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</si>
  <si>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</si>
  <si>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</si>
  <si>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</si>
  <si>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</si>
  <si>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</si>
  <si>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</si>
  <si>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</si>
  <si>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</si>
  <si>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</si>
  <si>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</si>
  <si>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</si>
  <si>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</si>
  <si>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</si>
  <si>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</si>
  <si>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</si>
  <si>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</si>
  <si>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</si>
  <si>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</si>
  <si>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</si>
  <si>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</si>
  <si>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</si>
  <si>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</si>
  <si>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</si>
  <si>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</si>
  <si>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</si>
  <si>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</si>
  <si>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</si>
  <si>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</si>
  <si>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</si>
  <si>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</si>
  <si>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</si>
  <si>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</si>
  <si>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</si>
  <si>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</si>
  <si>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</si>
  <si>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</si>
  <si>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</si>
  <si>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</si>
  <si>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</si>
  <si>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</si>
  <si>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</si>
  <si>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</si>
  <si>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</si>
  <si>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</si>
  <si>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</si>
  <si>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</si>
  <si>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</si>
  <si>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</si>
  <si>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</si>
  <si>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</si>
  <si>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</si>
  <si>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</si>
  <si>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</si>
  <si>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</si>
  <si>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</si>
  <si>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</si>
  <si>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</si>
  <si>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</si>
  <si>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</si>
  <si>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</si>
  <si>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</si>
  <si>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</si>
  <si>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</si>
  <si>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</si>
  <si>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</si>
  <si>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</si>
  <si>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</si>
  <si>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</si>
  <si>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</si>
  <si>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</si>
  <si>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</si>
  <si>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</si>
  <si>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</si>
  <si>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</si>
  <si>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</si>
  <si>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</si>
  <si>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</si>
  <si>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</si>
  <si>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</si>
  <si>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</si>
  <si>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</si>
  <si>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</si>
  <si>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</si>
  <si>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</si>
  <si>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</si>
  <si>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</si>
  <si>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</si>
  <si>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</si>
  <si>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</si>
  <si>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</si>
  <si>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</si>
  <si>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</si>
  <si>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</si>
  <si>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</si>
  <si>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</si>
  <si>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</si>
  <si>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</si>
  <si>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</si>
  <si>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</si>
  <si>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</si>
  <si>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</si>
  <si>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</si>
  <si>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</si>
  <si>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</si>
  <si>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</si>
  <si>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</si>
  <si>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</si>
  <si>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</si>
  <si>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</si>
  <si>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</si>
  <si>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</si>
  <si>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</si>
  <si>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</si>
  <si>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</si>
  <si>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</si>
  <si>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</si>
  <si>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</si>
  <si>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</si>
  <si>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</si>
  <si>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</si>
  <si>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</si>
  <si>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</si>
  <si>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</si>
  <si>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</si>
  <si>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</si>
  <si>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</si>
  <si>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</si>
  <si>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</si>
  <si>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</si>
  <si>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</si>
  <si>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</si>
  <si>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</si>
  <si>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</si>
  <si>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</si>
  <si>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</si>
  <si>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</si>
  <si>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</si>
  <si>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</si>
  <si>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</si>
  <si>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</si>
  <si>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</si>
  <si>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</si>
  <si>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</si>
  <si>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</si>
  <si>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</si>
  <si>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</si>
  <si>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</si>
  <si>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</si>
  <si>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</si>
  <si>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</si>
  <si>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</si>
  <si>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</si>
  <si>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</si>
  <si>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</si>
  <si>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</si>
  <si>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</si>
  <si>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</si>
  <si>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</si>
  <si>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</si>
  <si>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</si>
  <si>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</si>
  <si>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</si>
  <si>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</si>
  <si>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</si>
  <si>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</si>
  <si>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</si>
  <si>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</si>
  <si>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</si>
  <si>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</si>
  <si>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</si>
  <si>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</si>
  <si>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</si>
  <si>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</si>
  <si>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</si>
  <si>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</si>
  <si>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</si>
  <si>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</si>
  <si>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</si>
  <si>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</si>
  <si>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</si>
  <si>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</si>
  <si>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</si>
  <si>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</si>
  <si>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</si>
  <si>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</si>
  <si>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</si>
  <si>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</si>
  <si>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</si>
  <si>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</si>
  <si>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</si>
  <si>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</si>
  <si>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</si>
  <si>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</si>
  <si>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</si>
  <si>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</si>
  <si>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</si>
  <si>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</si>
  <si>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</si>
  <si>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</si>
  <si>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</si>
  <si>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</si>
  <si>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</si>
  <si>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</si>
  <si>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</si>
  <si>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</si>
  <si>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</si>
  <si>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</si>
  <si>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</si>
  <si>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</si>
  <si>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</si>
  <si>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</si>
  <si>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</si>
  <si>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</si>
  <si>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</si>
  <si>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</si>
  <si>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</si>
  <si>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</si>
  <si>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</si>
  <si>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</si>
  <si>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</si>
  <si>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</si>
  <si>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</si>
  <si>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</si>
  <si>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</si>
  <si>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</si>
  <si>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</si>
  <si>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</si>
  <si>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</si>
  <si>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</si>
  <si>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</si>
  <si>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</si>
  <si>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</si>
  <si>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</si>
  <si>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</si>
  <si>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</si>
  <si>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</si>
  <si>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</si>
  <si>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</si>
  <si>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</si>
  <si>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</si>
  <si>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</si>
  <si>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</si>
  <si>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</si>
  <si>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</si>
  <si>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</si>
  <si>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</si>
  <si>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</si>
  <si>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</si>
  <si>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</si>
  <si>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</si>
  <si>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</si>
  <si>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</si>
  <si>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</si>
  <si>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</si>
  <si>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</si>
  <si>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</si>
  <si>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</si>
  <si>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</si>
  <si>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</si>
  <si>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</si>
  <si>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</si>
  <si>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</si>
  <si>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</si>
  <si>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</si>
  <si>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</si>
  <si>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</si>
  <si>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</si>
  <si>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</si>
  <si>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</si>
  <si>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</si>
  <si>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</si>
  <si>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</si>
  <si>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</si>
  <si>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</si>
  <si>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</si>
  <si>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</si>
  <si>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</si>
  <si>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</si>
  <si>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</si>
  <si>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</si>
  <si>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</si>
  <si>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</si>
  <si>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</si>
  <si>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</si>
  <si>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</si>
  <si>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</si>
  <si>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</si>
  <si>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</si>
  <si>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</si>
  <si>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</si>
  <si>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</si>
  <si>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</si>
  <si>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</si>
  <si>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</si>
  <si>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</si>
  <si>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</si>
  <si>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</si>
  <si>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</si>
  <si>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</si>
  <si>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</si>
  <si>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</si>
  <si>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</si>
  <si>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</si>
  <si>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</si>
  <si>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</si>
  <si>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</si>
  <si>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</si>
  <si>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</si>
  <si>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</si>
  <si>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</si>
  <si>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</si>
  <si>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</si>
  <si>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</si>
  <si>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</si>
  <si>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</si>
  <si>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</si>
  <si>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</si>
  <si>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</si>
  <si>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</si>
  <si>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</si>
  <si>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</si>
  <si>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</si>
  <si>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</si>
  <si>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</si>
  <si>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</si>
  <si>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</si>
  <si>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</si>
  <si>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</si>
  <si>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</si>
  <si>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</si>
  <si>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</si>
  <si>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</si>
  <si>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</si>
  <si>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</si>
  <si>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</si>
  <si>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</si>
  <si>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</si>
  <si>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</si>
  <si>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</si>
  <si>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</si>
  <si>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</si>
  <si>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</si>
  <si>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</si>
  <si>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</si>
  <si>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</si>
  <si>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</si>
  <si>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</si>
  <si>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</si>
  <si>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</si>
  <si>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</si>
  <si>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</si>
  <si>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</si>
  <si>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</si>
  <si>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</si>
  <si>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</si>
  <si>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</si>
  <si>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</si>
  <si>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</si>
  <si>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</si>
  <si>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</si>
  <si>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</si>
  <si>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</si>
  <si>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</si>
  <si>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</si>
  <si>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</si>
  <si>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</si>
  <si>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</si>
  <si>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</si>
  <si>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</si>
  <si>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</si>
  <si>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</si>
  <si>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</si>
  <si>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</si>
  <si>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</si>
  <si>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</si>
  <si>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</si>
  <si>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</si>
  <si>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</si>
  <si>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</si>
  <si>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</si>
  <si>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</si>
  <si>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</si>
  <si>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</si>
  <si>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</si>
  <si>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</si>
  <si>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</si>
  <si>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</si>
  <si>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</si>
  <si>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</si>
  <si>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</si>
  <si>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</si>
  <si>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</si>
  <si>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</si>
  <si>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</si>
  <si>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</si>
  <si>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</si>
  <si>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</si>
  <si>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</si>
  <si>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</si>
  <si>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</si>
  <si>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</si>
  <si>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</si>
  <si>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</si>
  <si>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</si>
  <si>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</si>
  <si>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</si>
  <si>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</si>
  <si>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</si>
  <si>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</si>
  <si>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</si>
  <si>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</si>
  <si>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</si>
  <si>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</si>
  <si>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</si>
  <si>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</si>
  <si>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</si>
  <si>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</si>
  <si>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</si>
  <si>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</si>
  <si>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</si>
  <si>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</si>
  <si>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</si>
  <si>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</si>
  <si>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</si>
  <si>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</si>
  <si>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</si>
  <si>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</si>
  <si>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</si>
  <si>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</si>
  <si>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</si>
  <si>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</si>
  <si>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</si>
  <si>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</si>
  <si>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</si>
  <si>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</si>
  <si>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</si>
  <si>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</si>
  <si>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</si>
  <si>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</si>
  <si>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</si>
  <si>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</si>
  <si>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</si>
  <si>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</si>
  <si>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</si>
  <si>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</si>
  <si>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</si>
  <si>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</si>
  <si>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</si>
  <si>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</si>
  <si>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</si>
  <si>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</si>
  <si>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</si>
  <si>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</si>
  <si>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</si>
  <si>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</si>
  <si>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</si>
  <si>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</si>
  <si>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</si>
  <si>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</si>
  <si>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</si>
  <si>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</si>
  <si>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</si>
  <si>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</si>
  <si>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</si>
  <si>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</si>
  <si>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</si>
  <si>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</si>
  <si>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</si>
  <si>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</si>
  <si>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</si>
  <si>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</si>
  <si>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</si>
  <si>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</si>
  <si>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</si>
  <si>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</si>
  <si>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</si>
  <si>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</si>
  <si>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</si>
  <si>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</si>
  <si>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</si>
  <si>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</si>
  <si>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</si>
  <si>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</si>
  <si>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</si>
  <si>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</si>
  <si>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</si>
  <si>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</si>
  <si>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</si>
  <si>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</si>
  <si>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</si>
  <si>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</si>
  <si>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</si>
  <si>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</si>
  <si>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</si>
  <si>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</si>
  <si>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</si>
  <si>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</si>
  <si>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</si>
  <si>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</si>
  <si>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</si>
  <si>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</si>
  <si>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</si>
  <si>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</si>
  <si>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</si>
  <si>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</si>
  <si>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</si>
  <si>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</si>
  <si>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</si>
  <si>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</si>
  <si>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</si>
  <si>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</si>
  <si>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</si>
  <si>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</si>
  <si>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</si>
  <si>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</si>
  <si>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</si>
  <si>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</si>
  <si>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</si>
  <si>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</si>
  <si>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</si>
  <si>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</si>
  <si>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</si>
  <si>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</si>
  <si>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</si>
  <si>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</si>
  <si>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</si>
  <si>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</si>
  <si>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</si>
  <si>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</si>
  <si>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</si>
  <si>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</si>
  <si>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</si>
  <si>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</si>
  <si>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</si>
  <si>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</si>
  <si>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</si>
  <si>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</si>
  <si>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</si>
  <si>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</si>
  <si>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</si>
  <si>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</si>
  <si>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</si>
  <si>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</si>
  <si>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</si>
  <si>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</si>
  <si>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</si>
  <si>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</si>
  <si>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</si>
  <si>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</si>
  <si>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</si>
  <si>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</si>
  <si>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</si>
  <si>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</si>
  <si>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</si>
  <si>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</si>
  <si>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</si>
  <si>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</si>
  <si>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</si>
  <si>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</si>
  <si>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</si>
  <si>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</si>
  <si>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</si>
  <si>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</si>
  <si>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</si>
  <si>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</si>
  <si>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</si>
  <si>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</si>
  <si>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</si>
  <si>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</si>
  <si>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</si>
  <si>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</si>
  <si>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</si>
  <si>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</si>
  <si>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</si>
  <si>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</si>
  <si>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</si>
  <si>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</si>
  <si>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</si>
  <si>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</si>
  <si>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</si>
  <si>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</si>
  <si>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</si>
  <si>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</si>
  <si>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</si>
  <si>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</si>
  <si>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</si>
  <si>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</si>
  <si>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</si>
  <si>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</si>
  <si>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</si>
  <si>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</si>
  <si>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</si>
  <si>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</si>
  <si>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</si>
  <si>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</si>
  <si>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</si>
  <si>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</si>
  <si>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</si>
  <si>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</si>
  <si>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</si>
  <si>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</si>
  <si>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</si>
  <si>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</si>
  <si>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</si>
  <si>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</si>
  <si>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</si>
  <si>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</si>
  <si>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</si>
  <si>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</si>
  <si>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</si>
  <si>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</si>
  <si>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</si>
  <si>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</si>
  <si>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</si>
  <si>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</si>
  <si>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</si>
  <si>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</si>
  <si>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</si>
  <si>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</si>
  <si>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</si>
  <si>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</si>
  <si>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</si>
  <si>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</si>
  <si>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</si>
  <si>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</si>
  <si>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</si>
  <si>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</si>
  <si>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</si>
  <si>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</si>
  <si>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</si>
  <si>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</si>
  <si>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</si>
  <si>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</si>
  <si>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</si>
  <si>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</si>
  <si>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</si>
  <si>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</si>
  <si>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</si>
  <si>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</si>
  <si>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</si>
  <si>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</si>
  <si>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</si>
  <si>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</si>
  <si>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</si>
  <si>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</si>
  <si>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</si>
  <si>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</si>
  <si>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</si>
  <si>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</si>
  <si>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</si>
  <si>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</si>
  <si>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</si>
  <si>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</si>
  <si>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</si>
  <si>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</si>
  <si>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</si>
  <si>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</si>
  <si>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</si>
  <si>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</si>
  <si>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</si>
  <si>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</si>
  <si>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</si>
  <si>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</si>
  <si>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</si>
  <si>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</si>
  <si>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</si>
  <si>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</si>
  <si>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</si>
  <si>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</si>
  <si>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</si>
  <si>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</si>
  <si>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</si>
  <si>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</si>
  <si>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</si>
  <si>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</si>
  <si>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</si>
  <si>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</si>
  <si>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</si>
  <si>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</si>
  <si>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</si>
  <si>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</si>
  <si>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</si>
  <si>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</si>
  <si>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</si>
  <si>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</si>
  <si>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</si>
  <si>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</si>
  <si>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</si>
  <si>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</si>
  <si>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</si>
  <si>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</si>
  <si>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</si>
  <si>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</si>
  <si>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</si>
  <si>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</si>
  <si>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</si>
  <si>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</si>
  <si>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</si>
  <si>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</si>
  <si>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</si>
  <si>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</si>
  <si>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</si>
  <si>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</si>
  <si>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</si>
  <si>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</si>
  <si>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</si>
  <si>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</si>
  <si>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</si>
  <si>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</si>
  <si>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</si>
  <si>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</si>
  <si>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</si>
  <si>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</si>
  <si>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</si>
  <si>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</si>
  <si>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</si>
  <si>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</si>
  <si>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</si>
  <si>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</si>
  <si>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</si>
  <si>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</si>
  <si>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</si>
  <si>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</si>
  <si>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</si>
  <si>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</si>
  <si>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</si>
  <si>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</si>
  <si>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</si>
  <si>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</si>
  <si>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</si>
  <si>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</si>
  <si>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</si>
  <si>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</si>
  <si>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</si>
  <si>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</si>
  <si>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</si>
  <si>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</si>
  <si>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</si>
  <si>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</si>
  <si>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</si>
  <si>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</si>
  <si>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</si>
  <si>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</si>
  <si>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</si>
  <si>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</si>
  <si>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</si>
  <si>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</si>
  <si>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</si>
  <si>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</si>
  <si>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</si>
  <si>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</si>
  <si>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</si>
  <si>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</si>
  <si>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</si>
  <si>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</si>
  <si>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</si>
  <si>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</si>
  <si>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</si>
  <si>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</si>
  <si>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</si>
  <si>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</si>
  <si>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</si>
  <si>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</si>
  <si>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</si>
  <si>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</si>
  <si>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</si>
  <si>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</si>
  <si>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</si>
  <si>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</si>
  <si>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</si>
  <si>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</si>
  <si>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</si>
  <si>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</si>
  <si>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</si>
  <si>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</si>
  <si>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</si>
  <si>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</si>
  <si>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</si>
  <si>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</si>
  <si>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</si>
  <si>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</si>
  <si>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</si>
  <si>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</si>
  <si>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</si>
  <si>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</si>
  <si>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</si>
  <si>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</si>
  <si>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</si>
  <si>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</si>
  <si>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</si>
  <si>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</si>
  <si>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</si>
  <si>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</si>
  <si>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</si>
  <si>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</si>
  <si>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</si>
  <si>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</si>
  <si>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</si>
  <si>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</si>
  <si>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</si>
  <si>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</si>
  <si>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</si>
  <si>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</si>
  <si>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</si>
  <si>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</si>
  <si>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</si>
  <si>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</si>
  <si>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</si>
  <si>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</si>
  <si>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</si>
  <si>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</si>
  <si>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</si>
  <si>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</si>
  <si>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</si>
  <si>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</si>
  <si>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</si>
  <si>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</si>
  <si>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</si>
  <si>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</si>
  <si>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</si>
  <si>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</si>
  <si>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</si>
  <si>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</si>
  <si>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</si>
  <si>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</si>
  <si>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</si>
  <si>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</si>
  <si>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</si>
  <si>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</si>
  <si>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</si>
  <si>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</si>
  <si>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</si>
  <si>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</si>
  <si>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</si>
  <si>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</si>
  <si>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</si>
  <si>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</si>
  <si>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</si>
  <si>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</si>
  <si>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</si>
  <si>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</si>
  <si>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</si>
  <si>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</si>
  <si>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</si>
  <si>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</si>
  <si>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</si>
  <si>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</si>
  <si>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</si>
  <si>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</si>
  <si>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</si>
  <si>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</si>
  <si>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</si>
  <si>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</si>
  <si>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</si>
  <si>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</si>
  <si>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</si>
  <si>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</si>
  <si>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</si>
  <si>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</si>
  <si>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</si>
  <si>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</si>
  <si>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</si>
  <si>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</si>
  <si>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</si>
  <si>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</si>
  <si>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</si>
  <si>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</si>
  <si>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</si>
  <si>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</si>
  <si>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</si>
  <si>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</si>
  <si>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</si>
  <si>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</si>
  <si>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</si>
  <si>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</si>
  <si>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</si>
  <si>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</si>
  <si>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</si>
  <si>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</si>
  <si>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</si>
  <si>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</si>
  <si>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</si>
  <si>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</si>
  <si>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</si>
  <si>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</si>
  <si>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</si>
  <si>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</si>
  <si>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</si>
  <si>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</si>
  <si>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</si>
  <si>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</si>
  <si>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</si>
  <si>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</si>
  <si>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</si>
  <si>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</si>
  <si>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</si>
  <si>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</si>
  <si>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</si>
  <si>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</si>
  <si>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</si>
  <si>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</si>
  <si>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</si>
  <si>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</si>
  <si>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</si>
  <si>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</si>
  <si>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</si>
  <si>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</si>
  <si>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</si>
  <si>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</si>
  <si>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</si>
  <si>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</si>
  <si>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</si>
  <si>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</si>
  <si>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</si>
  <si>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</si>
  <si>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</si>
  <si>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</si>
  <si>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</si>
  <si>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</si>
  <si>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</si>
  <si>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</si>
  <si>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</si>
  <si>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</si>
  <si>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</si>
  <si>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</si>
  <si>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</si>
  <si>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</si>
  <si>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</si>
  <si>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</si>
  <si>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</si>
  <si>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</si>
  <si>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</si>
  <si>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</si>
  <si>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</si>
  <si>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</si>
  <si>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</si>
  <si>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</si>
  <si>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</si>
  <si>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</si>
  <si>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</si>
  <si>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</si>
  <si>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</si>
  <si>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</si>
  <si>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</si>
  <si>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</si>
  <si>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</si>
  <si>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</si>
  <si>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</si>
  <si>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</si>
  <si>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</si>
  <si>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</si>
  <si>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</si>
  <si>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</si>
  <si>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</si>
  <si>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</si>
  <si>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</si>
  <si>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</si>
  <si>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</si>
  <si>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</si>
  <si>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</si>
  <si>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</si>
  <si>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</si>
  <si>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</si>
  <si>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</si>
  <si>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</si>
  <si>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</si>
  <si>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</si>
  <si>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</si>
  <si>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</si>
  <si>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</si>
  <si>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</si>
  <si>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</si>
  <si>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</si>
  <si>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</si>
  <si>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</si>
  <si>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</si>
  <si>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</si>
  <si>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</si>
  <si>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</si>
  <si>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</si>
  <si>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</si>
  <si>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</si>
  <si>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</si>
  <si>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</si>
  <si>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</si>
  <si>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</si>
  <si>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</si>
  <si>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</si>
  <si>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</si>
  <si>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</si>
  <si>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</si>
  <si>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</si>
  <si>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</si>
  <si>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</si>
  <si>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</si>
  <si>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</si>
  <si>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</si>
  <si>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</si>
  <si>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</si>
  <si>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</si>
  <si>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</si>
  <si>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</si>
  <si>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</si>
  <si>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</si>
  <si>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</si>
  <si>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</si>
  <si>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</si>
  <si>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</si>
  <si>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</si>
  <si>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</si>
  <si>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</si>
  <si>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</si>
  <si>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</si>
  <si>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</si>
  <si>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</si>
  <si>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</si>
  <si>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</si>
  <si>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</si>
  <si>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</si>
  <si>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</si>
  <si>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</si>
  <si>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</si>
  <si>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</si>
  <si>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</si>
  <si>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</si>
  <si>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</si>
  <si>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</si>
  <si>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</si>
  <si>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</si>
  <si>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</si>
  <si>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</si>
  <si>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</si>
  <si>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</si>
  <si>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</si>
  <si>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</si>
  <si>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</si>
  <si>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</si>
  <si>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</si>
  <si>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</si>
  <si>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</si>
  <si>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</si>
  <si>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</si>
  <si>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</si>
  <si>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</si>
  <si>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</si>
  <si>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</si>
  <si>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</si>
  <si>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</si>
  <si>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</si>
  <si>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</si>
  <si>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</si>
  <si>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</si>
  <si>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</si>
  <si>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</si>
  <si>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</si>
  <si>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</si>
  <si>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</si>
  <si>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</si>
  <si>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</si>
  <si>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</si>
  <si>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</si>
  <si>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</si>
  <si>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</si>
  <si>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</si>
  <si>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</si>
  <si>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</si>
  <si>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</si>
  <si>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</si>
  <si>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</si>
  <si>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</si>
  <si>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</si>
  <si>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</si>
  <si>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</si>
  <si>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</si>
  <si>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</si>
  <si>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</si>
  <si>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</si>
  <si>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</si>
  <si>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</si>
  <si>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</si>
  <si>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</si>
  <si>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</si>
  <si>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</si>
  <si>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</si>
  <si>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</si>
  <si>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</si>
  <si>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</si>
  <si>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</si>
  <si>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</si>
  <si>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</si>
  <si>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</si>
  <si>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</si>
  <si>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</si>
  <si>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</si>
  <si>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</si>
  <si>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</si>
  <si>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</si>
  <si>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</si>
  <si>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</si>
  <si>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</si>
  <si>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</si>
  <si>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</si>
  <si>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</si>
  <si>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</si>
  <si>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</si>
  <si>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</si>
  <si>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</si>
  <si>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</si>
  <si>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</si>
  <si>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</si>
  <si>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</si>
  <si>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</si>
  <si>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</si>
  <si>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</si>
  <si>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</si>
  <si>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</si>
  <si>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</si>
  <si>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</si>
  <si>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</si>
  <si>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</si>
  <si>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</si>
  <si>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</si>
  <si>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</si>
  <si>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</si>
  <si>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</si>
  <si>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</si>
  <si>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</si>
  <si>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</si>
  <si>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</si>
  <si>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</si>
  <si>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</si>
  <si>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</si>
  <si>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</si>
  <si>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</si>
  <si>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</si>
  <si>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</si>
  <si>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</si>
  <si>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</si>
  <si>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</si>
  <si>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</si>
  <si>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</si>
  <si>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</si>
  <si>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</si>
  <si>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</si>
  <si>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</si>
  <si>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</si>
  <si>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</si>
  <si>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</si>
  <si>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</si>
  <si>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</si>
  <si>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</si>
  <si>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</si>
  <si>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</si>
  <si>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</si>
  <si>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</si>
  <si>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</si>
  <si>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</si>
  <si>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</si>
  <si>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</si>
  <si>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</si>
  <si>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</si>
  <si>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</si>
  <si>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</si>
  <si>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</si>
  <si>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</si>
  <si>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</si>
  <si>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</si>
  <si>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</si>
  <si>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</si>
  <si>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</si>
  <si>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</si>
  <si>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</si>
  <si>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</si>
  <si>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</si>
  <si>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</si>
  <si>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</si>
  <si>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</si>
  <si>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</si>
  <si>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</si>
  <si>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</si>
  <si>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</si>
  <si>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</si>
  <si>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</si>
  <si>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</si>
  <si>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</si>
  <si>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</si>
  <si>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</si>
  <si>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</si>
  <si>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</si>
  <si>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</si>
  <si>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</si>
  <si>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</si>
  <si>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</si>
  <si>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</si>
  <si>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</si>
  <si>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</si>
  <si>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</si>
  <si>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</si>
  <si>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</si>
  <si>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</si>
  <si>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</si>
  <si>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</si>
  <si>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</si>
  <si>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</si>
  <si>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</si>
  <si>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</si>
  <si>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</si>
  <si>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</si>
  <si>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</si>
  <si>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</si>
  <si>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</si>
  <si>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</si>
  <si>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</si>
  <si>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</si>
  <si>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</si>
  <si>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</si>
  <si>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</si>
  <si>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</si>
  <si>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</si>
  <si>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</si>
  <si>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</si>
  <si>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</si>
  <si>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</si>
  <si>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</si>
  <si>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</si>
  <si>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</si>
  <si>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</si>
  <si>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</si>
  <si>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</si>
  <si>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</si>
  <si>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</si>
  <si>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</si>
  <si>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</si>
  <si>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</si>
  <si>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</si>
  <si>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</si>
  <si>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</si>
  <si>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</si>
  <si>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</si>
  <si>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</si>
  <si>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</si>
  <si>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</si>
  <si>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</si>
  <si>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</si>
  <si>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</si>
  <si>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</si>
  <si>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</si>
  <si>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</si>
  <si>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</si>
  <si>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</si>
  <si>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</si>
  <si>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</si>
  <si>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</si>
  <si>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</si>
  <si>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</si>
  <si>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</si>
  <si>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</si>
  <si>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</si>
  <si>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</si>
  <si>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</si>
  <si>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</si>
  <si>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</si>
  <si>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</si>
  <si>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</si>
  <si>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</si>
  <si>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</si>
  <si>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</si>
  <si>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</si>
  <si>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</si>
  <si>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</si>
  <si>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</si>
  <si>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</si>
  <si>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</si>
  <si>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</si>
  <si>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</si>
  <si>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</si>
  <si>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</si>
  <si>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</si>
  <si>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</si>
  <si>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</si>
  <si>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</si>
  <si>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</si>
  <si>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</si>
  <si>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</si>
  <si>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</si>
  <si>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</si>
  <si>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</si>
  <si>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</si>
  <si>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</si>
  <si>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</si>
  <si>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</si>
  <si>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</si>
  <si>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</si>
  <si>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</si>
  <si>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</si>
  <si>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</si>
  <si>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</si>
  <si>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</si>
  <si>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</si>
  <si>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</si>
  <si>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</si>
  <si>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</si>
  <si>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</si>
  <si>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</si>
  <si>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</si>
  <si>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</si>
  <si>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</si>
  <si>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</si>
  <si>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</si>
  <si>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</si>
  <si>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</si>
  <si>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</si>
  <si>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</si>
  <si>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</si>
  <si>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</si>
  <si>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</si>
  <si>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</si>
  <si>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</si>
  <si>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</si>
  <si>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</si>
  <si>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</si>
  <si>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</si>
  <si>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</si>
  <si>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</si>
  <si>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</si>
  <si>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</si>
  <si>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</si>
  <si>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</si>
  <si>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</si>
  <si>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</si>
  <si>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</si>
  <si>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</si>
  <si>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</si>
  <si>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</si>
  <si>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</si>
  <si>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</si>
  <si>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</si>
  <si>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</si>
  <si>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</si>
  <si>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</si>
  <si>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</si>
  <si>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</si>
  <si>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</si>
  <si>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</si>
  <si>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</si>
  <si>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</si>
  <si>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</si>
  <si>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</si>
  <si>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</si>
  <si>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</si>
  <si>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</si>
  <si>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</si>
  <si>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</si>
  <si>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</si>
  <si>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</si>
  <si>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</si>
  <si>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</si>
  <si>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</si>
  <si>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</si>
  <si>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</si>
  <si>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</si>
  <si>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</si>
  <si>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</si>
  <si>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</si>
  <si>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</si>
  <si>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</si>
  <si>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</si>
  <si>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</si>
  <si>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</si>
  <si>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</si>
  <si>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</si>
  <si>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</si>
  <si>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</si>
  <si>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</si>
  <si>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</si>
  <si>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</si>
  <si>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</si>
  <si>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</si>
  <si>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</si>
  <si>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</si>
  <si>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</si>
  <si>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</si>
  <si>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</si>
  <si>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</si>
  <si>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</si>
  <si>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</si>
  <si>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</si>
  <si>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</si>
  <si>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</si>
  <si>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</si>
  <si>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</si>
  <si>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</si>
  <si>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</si>
  <si>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</si>
  <si>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</si>
  <si>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</si>
  <si>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</si>
  <si>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</si>
  <si>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</si>
  <si>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</si>
  <si>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</si>
  <si>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</si>
  <si>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</si>
  <si>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</si>
  <si>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</si>
  <si>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</si>
  <si>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</si>
  <si>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</si>
  <si>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</si>
  <si>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</si>
  <si>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</si>
  <si>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</si>
  <si>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</si>
  <si>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</si>
  <si>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</si>
  <si>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</si>
  <si>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</si>
  <si>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</si>
  <si>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</si>
  <si>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</si>
  <si>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</si>
  <si>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</si>
  <si>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</si>
  <si>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</si>
  <si>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</si>
  <si>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</si>
  <si>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</si>
  <si>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</si>
  <si>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</si>
  <si>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</si>
  <si>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</si>
  <si>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</si>
  <si>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</si>
  <si>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</si>
  <si>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</si>
  <si>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</si>
  <si>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</si>
  <si>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</si>
  <si>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</si>
  <si>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</si>
  <si>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</si>
  <si>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</si>
  <si>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</si>
  <si>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</si>
  <si>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</si>
  <si>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</si>
  <si>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</si>
  <si>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</si>
  <si>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</si>
  <si>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</si>
  <si>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</si>
  <si>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</si>
  <si>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</si>
  <si>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</si>
  <si>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</si>
  <si>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</si>
  <si>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</si>
  <si>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</si>
  <si>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</si>
  <si>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</si>
  <si>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</si>
  <si>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</si>
  <si>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</si>
  <si>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</si>
  <si>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</si>
  <si>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</si>
  <si>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</si>
  <si>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</si>
  <si>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</si>
  <si>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</si>
  <si>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</si>
  <si>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</si>
  <si>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</si>
  <si>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</si>
  <si>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</si>
  <si>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</si>
  <si>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</si>
  <si>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</si>
  <si>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</si>
  <si>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</si>
  <si>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</si>
  <si>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</si>
  <si>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</si>
  <si>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</si>
  <si>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</si>
  <si>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</si>
  <si>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</si>
  <si>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</si>
  <si>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</si>
  <si>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</si>
  <si>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</si>
  <si>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</si>
  <si>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</si>
  <si>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</si>
  <si>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</si>
  <si>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</si>
  <si>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</si>
  <si>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</si>
  <si>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</si>
  <si>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</si>
  <si>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</si>
  <si>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</si>
  <si>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</si>
  <si>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</si>
  <si>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</si>
  <si>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</si>
  <si>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</si>
  <si>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</si>
  <si>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</si>
  <si>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</si>
  <si>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</si>
  <si>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</si>
  <si>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</si>
  <si>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</si>
  <si>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</si>
  <si>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</si>
  <si>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</si>
  <si>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</si>
  <si>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</si>
  <si>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</si>
  <si>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</si>
  <si>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</si>
  <si>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</si>
  <si>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</si>
  <si>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</si>
  <si>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</si>
  <si>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</si>
  <si>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</si>
  <si>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</si>
  <si>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</si>
  <si>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</si>
  <si>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</si>
  <si>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</si>
  <si>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</si>
  <si>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</si>
  <si>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</si>
  <si>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</si>
  <si>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</si>
  <si>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</si>
  <si>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</si>
  <si>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</si>
  <si>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</si>
  <si>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</si>
  <si>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</si>
  <si>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</si>
  <si>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</si>
  <si>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</si>
  <si>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</si>
  <si>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</si>
  <si>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</si>
  <si>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</si>
  <si>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</si>
  <si>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</si>
  <si>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</si>
  <si>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</si>
  <si>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</si>
  <si>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</si>
  <si>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</si>
  <si>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</si>
  <si>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</si>
  <si>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</si>
  <si>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</si>
  <si>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</si>
  <si>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</si>
  <si>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</si>
  <si>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</si>
  <si>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</si>
  <si>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</si>
  <si>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</si>
  <si>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</si>
  <si>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</si>
  <si>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</si>
  <si>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</si>
  <si>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</si>
  <si>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</si>
  <si>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</si>
  <si>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</si>
  <si>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</si>
  <si>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</si>
  <si>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</si>
  <si>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</si>
  <si>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</si>
  <si>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</si>
  <si>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</si>
  <si>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</si>
  <si>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</si>
  <si>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</si>
  <si>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</si>
  <si>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</si>
  <si>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</si>
  <si>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</si>
  <si>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</si>
  <si>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</si>
  <si>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</si>
  <si>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</si>
  <si>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</si>
  <si>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</si>
  <si>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</si>
  <si>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</si>
  <si>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</si>
  <si>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</si>
  <si>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</si>
  <si>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</si>
  <si>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</si>
  <si>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</si>
  <si>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</si>
  <si>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</si>
  <si>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</si>
  <si>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</si>
  <si>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</si>
  <si>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</si>
  <si>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</si>
  <si>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</si>
  <si>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</si>
  <si>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</si>
  <si>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</si>
  <si>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</si>
  <si>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</si>
  <si>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</si>
  <si>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</si>
  <si>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</si>
  <si>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</si>
  <si>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</si>
  <si>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</si>
  <si>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</si>
  <si>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</si>
  <si>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</si>
  <si>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</si>
  <si>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</si>
  <si>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</si>
  <si>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</si>
  <si>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</si>
  <si>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</si>
  <si>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</si>
  <si>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</si>
  <si>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</si>
  <si>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</si>
  <si>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</si>
  <si>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</si>
  <si>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</si>
  <si>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</si>
  <si>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</si>
  <si>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</si>
  <si>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</si>
  <si>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</si>
  <si>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</si>
  <si>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</si>
  <si>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</si>
  <si>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</si>
  <si>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</si>
  <si>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</si>
  <si>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</si>
  <si>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</si>
  <si>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</si>
  <si>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</si>
  <si>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</si>
  <si>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</si>
  <si>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</si>
  <si>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</si>
  <si>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</si>
  <si>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</si>
  <si>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</si>
  <si>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</si>
  <si>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</si>
  <si>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</si>
  <si>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</si>
  <si>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</si>
  <si>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</si>
  <si>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</si>
  <si>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</si>
  <si>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</si>
  <si>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</si>
  <si>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</si>
  <si>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</si>
  <si>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</si>
  <si>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</si>
  <si>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</si>
  <si>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</si>
  <si>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</si>
  <si>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</si>
  <si>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</si>
  <si>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</si>
  <si>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</si>
  <si>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</si>
  <si>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</si>
  <si>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</si>
  <si>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</si>
  <si>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</si>
  <si>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</si>
  <si>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</si>
  <si>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</si>
  <si>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</si>
  <si>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</si>
  <si>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</si>
  <si>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</si>
  <si>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</si>
  <si>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</si>
  <si>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</si>
  <si>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</si>
  <si>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</si>
  <si>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</si>
  <si>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</si>
  <si>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</si>
  <si>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</si>
  <si>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</si>
  <si>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</si>
  <si>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</si>
  <si>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</si>
  <si>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</si>
  <si>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</si>
  <si>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</si>
  <si>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</si>
  <si>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</si>
  <si>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</si>
  <si>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</si>
  <si>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</si>
  <si>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</si>
  <si>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</si>
  <si>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</si>
  <si>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</si>
  <si>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</si>
  <si>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</si>
  <si>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</si>
  <si>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</si>
  <si>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</si>
  <si>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</si>
  <si>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</si>
  <si>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</si>
  <si>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</si>
  <si>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</si>
  <si>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</si>
  <si>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</si>
  <si>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</si>
  <si>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</si>
  <si>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</si>
  <si>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</si>
  <si>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</si>
  <si>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</si>
  <si>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</si>
  <si>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</si>
  <si>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</si>
  <si>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</si>
  <si>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</si>
  <si>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</si>
  <si>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</si>
  <si>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</si>
  <si>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</si>
  <si>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</si>
  <si>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</si>
  <si>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</si>
  <si>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</si>
  <si>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</si>
  <si>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</si>
  <si>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</si>
  <si>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</si>
  <si>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</si>
  <si>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</si>
  <si>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</si>
  <si>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</si>
  <si>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</si>
  <si>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</si>
  <si>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</si>
  <si>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</si>
  <si>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</si>
  <si>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</si>
  <si>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</si>
  <si>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</si>
  <si>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</si>
  <si>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</si>
  <si>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</si>
  <si>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</si>
  <si>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</si>
  <si>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</si>
  <si>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</si>
  <si>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</si>
  <si>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</si>
  <si>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</si>
  <si>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</si>
  <si>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</si>
  <si>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</si>
  <si>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</si>
  <si>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</si>
  <si>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</si>
  <si>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</si>
  <si>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</si>
  <si>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</si>
  <si>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</si>
  <si>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</si>
  <si>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</si>
  <si>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</si>
  <si>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</si>
  <si>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</si>
  <si>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</si>
  <si>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</si>
  <si>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</si>
  <si>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</si>
  <si>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</si>
  <si>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</si>
  <si>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</si>
  <si>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</si>
  <si>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</si>
  <si>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</si>
  <si>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</si>
  <si>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</si>
  <si>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</si>
  <si>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</si>
  <si>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</si>
  <si>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</si>
  <si>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</si>
  <si>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</si>
  <si>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</si>
  <si>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</si>
  <si>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</si>
  <si>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</si>
  <si>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</si>
  <si>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</si>
  <si>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</si>
  <si>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</si>
  <si>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</si>
  <si>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</si>
  <si>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</si>
  <si>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</si>
  <si>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</si>
  <si>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</si>
  <si>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</si>
  <si>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</si>
  <si>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</si>
  <si>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</si>
  <si>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</si>
  <si>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</si>
  <si>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</si>
  <si>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</si>
  <si>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</si>
  <si>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</si>
  <si>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</si>
  <si>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</si>
  <si>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</si>
  <si>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</si>
  <si>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</si>
  <si>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</si>
  <si>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</si>
  <si>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</si>
  <si>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</si>
  <si>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</si>
  <si>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</si>
  <si>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</si>
  <si>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</si>
  <si>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</si>
  <si>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</si>
  <si>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</si>
  <si>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</si>
  <si>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</si>
  <si>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</si>
  <si>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</si>
  <si>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</si>
  <si>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</si>
  <si>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</si>
  <si>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</si>
  <si>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</si>
  <si>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</si>
  <si>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</si>
  <si>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</si>
  <si>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</si>
  <si>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</si>
  <si>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</si>
  <si>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</si>
  <si>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</si>
  <si>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</si>
  <si>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</si>
  <si>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</si>
  <si>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</si>
  <si>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</si>
  <si>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</si>
  <si>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</si>
  <si>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</si>
  <si>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</si>
  <si>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</si>
  <si>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</si>
  <si>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</si>
  <si>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</si>
  <si>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</si>
  <si>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</si>
  <si>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</si>
  <si>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</si>
  <si>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</si>
  <si>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</si>
  <si>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</si>
  <si>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</si>
  <si>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</si>
  <si>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</si>
  <si>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</si>
  <si>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</si>
  <si>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</si>
  <si>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</si>
  <si>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</si>
  <si>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</si>
  <si>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</si>
  <si>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</si>
  <si>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</si>
  <si>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</si>
  <si>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</si>
  <si>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</si>
  <si>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</si>
  <si>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</si>
  <si>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</si>
  <si>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</si>
  <si>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</si>
  <si>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</si>
  <si>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</si>
  <si>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</si>
  <si>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</si>
  <si>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</si>
  <si>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</si>
  <si>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</si>
  <si>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</si>
  <si>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</si>
  <si>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</si>
  <si>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</si>
  <si>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</si>
  <si>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</si>
  <si>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</si>
  <si>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</si>
  <si>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</si>
  <si>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</si>
  <si>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</si>
  <si>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</si>
  <si>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</si>
  <si>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</si>
  <si>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</si>
  <si>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</si>
  <si>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</si>
  <si>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</si>
  <si>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</si>
  <si>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</si>
  <si>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</si>
  <si>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</si>
  <si>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</si>
  <si>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</si>
  <si>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</si>
  <si>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</si>
  <si>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</si>
  <si>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</si>
  <si>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</si>
  <si>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</si>
  <si>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</si>
  <si>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</si>
  <si>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</si>
  <si>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</si>
  <si>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</si>
  <si>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</si>
  <si>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</si>
  <si>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</si>
  <si>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</si>
  <si>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</si>
  <si>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</si>
  <si>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</si>
  <si>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</si>
  <si>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</si>
  <si>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</si>
  <si>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</si>
  <si>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</si>
  <si>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</si>
  <si>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</si>
  <si>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</si>
  <si>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</si>
  <si>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</si>
  <si>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</si>
  <si>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</si>
  <si>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</si>
  <si>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</si>
  <si>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</si>
  <si>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</si>
  <si>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</si>
  <si>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</si>
  <si>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</si>
  <si>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</si>
  <si>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</si>
  <si>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</si>
  <si>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</si>
  <si>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</si>
  <si>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</si>
  <si>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</si>
  <si>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</si>
  <si>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</si>
  <si>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</si>
  <si>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</si>
  <si>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</si>
  <si>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</si>
  <si>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</si>
  <si>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</si>
  <si>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</si>
  <si>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</si>
  <si>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</si>
  <si>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</si>
  <si>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</si>
  <si>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</si>
  <si>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</si>
  <si>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</si>
  <si>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</si>
  <si>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</si>
  <si>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</si>
  <si>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</si>
  <si>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</si>
  <si>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</si>
  <si>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</si>
  <si>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</si>
  <si>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</si>
  <si>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</si>
  <si>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</si>
  <si>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</si>
  <si>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</si>
  <si>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</si>
  <si>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</si>
  <si>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</si>
  <si>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</si>
  <si>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</si>
  <si>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</si>
  <si>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</si>
  <si>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</si>
  <si>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</si>
  <si>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</si>
  <si>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</si>
  <si>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</si>
  <si>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</si>
  <si>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</si>
  <si>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</si>
  <si>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</si>
  <si>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</si>
  <si>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</si>
  <si>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</si>
  <si>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</si>
  <si>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</si>
  <si>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</si>
  <si>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</si>
  <si>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</si>
  <si>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</si>
  <si>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</si>
  <si>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</si>
  <si>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</si>
  <si>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</si>
  <si>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</si>
  <si>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</si>
  <si>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</si>
  <si>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</si>
  <si>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</si>
  <si>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</si>
  <si>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</si>
  <si>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</si>
  <si>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</si>
  <si>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</si>
  <si>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</si>
  <si>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</si>
  <si>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</si>
  <si>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</si>
  <si>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</si>
  <si>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</si>
  <si>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</si>
  <si>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</si>
  <si>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</si>
  <si>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</si>
  <si>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</si>
  <si>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</si>
  <si>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</si>
  <si>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</si>
  <si>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</si>
  <si>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</si>
  <si>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</si>
  <si>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</si>
  <si>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</si>
  <si>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</si>
  <si>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</si>
  <si>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</si>
  <si>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</si>
  <si>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</si>
  <si>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</si>
  <si>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</si>
  <si>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</si>
  <si>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</si>
  <si>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</si>
  <si>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</si>
  <si>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</si>
  <si>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</si>
  <si>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</si>
  <si>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</si>
  <si>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</si>
  <si>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</si>
  <si>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</si>
  <si>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</si>
  <si>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</si>
  <si>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</si>
  <si>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</si>
  <si>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</si>
  <si>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</si>
  <si>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</si>
  <si>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</si>
  <si>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</si>
  <si>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</si>
  <si>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</si>
  <si>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</si>
  <si>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</si>
  <si>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</si>
  <si>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</si>
  <si>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</si>
  <si>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</si>
  <si>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</si>
  <si>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</si>
  <si>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</si>
  <si>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</si>
  <si>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</si>
  <si>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</si>
  <si>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</si>
  <si>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</si>
  <si>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</si>
  <si>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</si>
  <si>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</si>
  <si>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</si>
  <si>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</si>
  <si>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</si>
  <si>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</si>
  <si>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</si>
  <si>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</si>
  <si>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</si>
  <si>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</si>
  <si>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</si>
  <si>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</si>
  <si>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</si>
  <si>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</si>
  <si>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</si>
  <si>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</si>
  <si>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</si>
  <si>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</si>
  <si>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</si>
  <si>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</si>
  <si>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</si>
  <si>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</si>
  <si>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</si>
  <si>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</si>
  <si>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</si>
  <si>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</si>
  <si>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</si>
  <si>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</si>
  <si>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</si>
  <si>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</si>
  <si>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</si>
  <si>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</si>
  <si>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</si>
  <si>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</si>
  <si>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</si>
  <si>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</si>
  <si>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</si>
  <si>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</si>
  <si>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</si>
  <si>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</si>
  <si>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</si>
  <si>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</si>
  <si>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</si>
  <si>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</si>
  <si>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</si>
  <si>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</si>
  <si>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</si>
  <si>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</si>
  <si>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</si>
  <si>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</si>
  <si>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</si>
  <si>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</si>
  <si>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</si>
  <si>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</si>
  <si>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</si>
  <si>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</si>
  <si>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</si>
  <si>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</si>
  <si>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</si>
  <si>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</si>
  <si>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</si>
  <si>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</si>
  <si>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</si>
  <si>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</si>
  <si>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</si>
  <si>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</si>
  <si>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</si>
  <si>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</si>
  <si>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</si>
  <si>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</si>
  <si>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</si>
  <si>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</si>
  <si>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</si>
  <si>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</si>
  <si>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</si>
  <si>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</si>
  <si>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</si>
  <si>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</si>
  <si>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</si>
  <si>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</si>
  <si>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</si>
  <si>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</si>
  <si>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</si>
  <si>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</si>
  <si>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</si>
  <si>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</si>
  <si>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</si>
  <si>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</si>
  <si>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</si>
  <si>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</si>
  <si>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</si>
  <si>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</si>
  <si>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</si>
  <si>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</si>
  <si>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</si>
  <si>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</si>
  <si>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</si>
  <si>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</si>
  <si>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</si>
  <si>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</si>
  <si>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</si>
  <si>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</si>
  <si>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</si>
  <si>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</si>
  <si>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</si>
  <si>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</si>
  <si>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</si>
  <si>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</si>
  <si>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</si>
  <si>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</si>
  <si>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</si>
  <si>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</si>
  <si>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</si>
  <si>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</si>
  <si>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</si>
  <si>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</si>
  <si>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</si>
  <si>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</si>
  <si>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</si>
  <si>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</si>
  <si>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</si>
  <si>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</si>
  <si>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</si>
  <si>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</si>
  <si>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</si>
  <si>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</si>
  <si>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</si>
  <si>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</si>
  <si>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</si>
  <si>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</si>
  <si>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</si>
  <si>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</si>
  <si>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</si>
  <si>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</si>
  <si>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</si>
  <si>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</si>
  <si>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</si>
  <si>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</si>
  <si>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</si>
  <si>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</si>
  <si>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</si>
  <si>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</si>
  <si>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</si>
  <si>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</si>
  <si>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</si>
  <si>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</si>
  <si>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</si>
  <si>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</si>
  <si>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</si>
  <si>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</si>
  <si>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</si>
  <si>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</si>
  <si>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</si>
  <si>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</si>
  <si>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</si>
  <si>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</si>
  <si>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</si>
  <si>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</si>
  <si>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</si>
  <si>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</si>
  <si>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</si>
  <si>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</si>
  <si>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</si>
  <si>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</si>
  <si>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</si>
  <si>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</si>
  <si>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</si>
  <si>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</si>
  <si>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</si>
  <si>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</si>
  <si>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</si>
  <si>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</si>
  <si>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</si>
  <si>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</si>
  <si>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</si>
  <si>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</si>
  <si>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</si>
  <si>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</si>
  <si>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</si>
  <si>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</si>
  <si>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</si>
  <si>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</si>
  <si>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</si>
  <si>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</si>
  <si>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</si>
  <si>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</si>
  <si>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</si>
  <si>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</si>
  <si>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</si>
  <si>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</si>
  <si>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</si>
  <si>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</si>
  <si>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</si>
  <si>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</si>
  <si>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</si>
  <si>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</si>
  <si>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</si>
  <si>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</si>
  <si>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</si>
  <si>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</si>
  <si>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</si>
  <si>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</si>
  <si>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</si>
  <si>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</si>
  <si>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</si>
  <si>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</si>
  <si>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</si>
  <si>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</si>
  <si>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</si>
  <si>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</si>
  <si>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</si>
  <si>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</si>
  <si>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</si>
  <si>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</si>
  <si>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</si>
  <si>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</si>
  <si>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</si>
  <si>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</si>
  <si>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</si>
  <si>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</si>
  <si>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</si>
  <si>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</si>
  <si>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</si>
  <si>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</si>
  <si>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</si>
  <si>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</si>
  <si>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</si>
  <si>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</si>
  <si>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</si>
  <si>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</si>
  <si>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</si>
  <si>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</si>
  <si>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</si>
  <si>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</si>
  <si>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</si>
  <si>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</si>
  <si>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</si>
  <si>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</si>
  <si>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</si>
  <si>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</si>
  <si>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</si>
  <si>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</si>
  <si>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</si>
  <si>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</si>
  <si>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</si>
  <si>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</si>
  <si>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</si>
  <si>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</si>
  <si>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</si>
  <si>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</si>
  <si>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</si>
  <si>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</si>
  <si>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</si>
  <si>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</si>
  <si>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</si>
  <si>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</si>
  <si>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</si>
  <si>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</si>
  <si>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</si>
  <si>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</si>
  <si>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</si>
  <si>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</si>
  <si>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</si>
  <si>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</si>
  <si>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</si>
  <si>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</si>
  <si>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</si>
  <si>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</si>
  <si>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</si>
  <si>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</si>
  <si>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</si>
  <si>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</si>
  <si>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</si>
  <si>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</si>
  <si>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</si>
  <si>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</si>
  <si>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</si>
  <si>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</si>
  <si>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</si>
  <si>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</si>
  <si>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</si>
  <si>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</si>
  <si>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</si>
  <si>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</si>
  <si>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</si>
  <si>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</si>
  <si>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</si>
  <si>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</si>
  <si>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</si>
  <si>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</si>
  <si>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</si>
  <si>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</si>
  <si>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</si>
  <si>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</si>
  <si>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</si>
  <si>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</si>
  <si>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</si>
  <si>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</si>
  <si>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</si>
  <si>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</si>
  <si>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</si>
  <si>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</si>
  <si>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</si>
  <si>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</si>
  <si>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</si>
  <si>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</si>
  <si>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</si>
  <si>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</si>
  <si>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</si>
  <si>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</si>
  <si>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</si>
  <si>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</si>
  <si>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</si>
  <si>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</si>
  <si>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</si>
  <si>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</si>
  <si>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</si>
  <si>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</si>
  <si>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</si>
  <si>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</si>
  <si>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</si>
  <si>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</si>
  <si>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</si>
  <si>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</si>
  <si>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</si>
  <si>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</si>
  <si>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</si>
  <si>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</si>
  <si>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</si>
  <si>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</si>
  <si>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</si>
  <si>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</si>
  <si>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</si>
  <si>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</si>
  <si>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</si>
  <si>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</si>
  <si>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</si>
  <si>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</si>
  <si>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</si>
  <si>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</si>
  <si>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</si>
  <si>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</si>
  <si>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</si>
  <si>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</si>
  <si>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</si>
  <si>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</si>
  <si>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</si>
  <si>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</si>
  <si>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</si>
  <si>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</si>
  <si>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</si>
  <si>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</si>
  <si>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</si>
  <si>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</si>
  <si>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</si>
  <si>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</si>
  <si>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</si>
  <si>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</si>
  <si>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</si>
  <si>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</si>
  <si>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</si>
  <si>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</si>
  <si>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</si>
  <si>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</si>
  <si>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</si>
  <si>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</si>
  <si>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</si>
  <si>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</si>
  <si>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</si>
  <si>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</si>
  <si>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</si>
  <si>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</si>
  <si>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</si>
  <si>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</si>
  <si>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</si>
  <si>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</si>
  <si>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</si>
  <si>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</si>
  <si>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</si>
  <si>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</si>
  <si>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</si>
  <si>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</si>
  <si>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</si>
  <si>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</si>
  <si>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</si>
  <si>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</si>
  <si>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</si>
  <si>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</si>
  <si>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</si>
  <si>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</si>
  <si>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</si>
  <si>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</si>
  <si>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</si>
  <si>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</si>
  <si>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</si>
  <si>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</si>
  <si>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</si>
  <si>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</si>
  <si>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</si>
  <si>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</si>
  <si>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</si>
  <si>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</si>
  <si>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</si>
  <si>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</si>
  <si>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</si>
  <si>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</si>
  <si>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</si>
  <si>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</si>
  <si>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</si>
  <si>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</si>
  <si>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</si>
  <si>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</si>
  <si>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</si>
  <si>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</si>
  <si>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</si>
  <si>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</si>
  <si>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</si>
  <si>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</si>
  <si>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</si>
  <si>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</si>
  <si>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</si>
  <si>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</si>
  <si>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</si>
  <si>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</si>
  <si>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</si>
  <si>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</si>
  <si>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</si>
  <si>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</si>
  <si>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</si>
  <si>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</si>
  <si>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</si>
  <si>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</si>
  <si>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</si>
  <si>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</si>
  <si>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</si>
  <si>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</si>
  <si>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</si>
  <si>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</si>
  <si>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</si>
  <si>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</si>
  <si>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</si>
  <si>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</si>
  <si>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</si>
  <si>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</si>
  <si>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</si>
  <si>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</si>
  <si>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</si>
  <si>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</si>
  <si>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</si>
  <si>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</si>
  <si>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</si>
  <si>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</si>
  <si>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</si>
  <si>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</si>
  <si>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</si>
  <si>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</si>
  <si>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</si>
  <si>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</si>
  <si>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</si>
  <si>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</si>
  <si>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</si>
  <si>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</si>
  <si>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</si>
  <si>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</si>
  <si>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</si>
  <si>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</si>
  <si>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</si>
  <si>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</si>
  <si>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</si>
  <si>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</si>
  <si>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</si>
  <si>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</si>
  <si>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</si>
  <si>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</si>
  <si>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</si>
  <si>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</si>
  <si>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</si>
  <si>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</si>
  <si>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</si>
  <si>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</si>
  <si>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</si>
  <si>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</si>
  <si>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</si>
  <si>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</si>
  <si>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</si>
  <si>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</si>
  <si>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</si>
  <si>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</si>
  <si>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</si>
  <si>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</si>
  <si>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</si>
  <si>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</si>
  <si>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</si>
  <si>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</si>
  <si>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</si>
  <si>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</si>
  <si>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</si>
  <si>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</si>
  <si>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</si>
  <si>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</si>
  <si>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</si>
  <si>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</si>
  <si>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</si>
  <si>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</si>
  <si>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</si>
  <si>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</si>
  <si>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</si>
  <si>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</si>
  <si>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</si>
  <si>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</si>
  <si>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</si>
  <si>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</si>
  <si>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</si>
  <si>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</si>
  <si>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</si>
  <si>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</si>
  <si>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</si>
  <si>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</si>
  <si>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</si>
  <si>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</si>
  <si>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</si>
  <si>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</si>
  <si>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</si>
  <si>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</si>
  <si>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</si>
  <si>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</si>
  <si>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</si>
  <si>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</si>
  <si>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</si>
  <si>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</si>
  <si>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</si>
  <si>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</si>
  <si>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</si>
  <si>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</si>
  <si>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</si>
  <si>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</si>
  <si>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</si>
  <si>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</si>
  <si>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</si>
  <si>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</si>
  <si>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</si>
  <si>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</si>
  <si>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</si>
  <si>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</si>
  <si>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</si>
  <si>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</si>
  <si>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</si>
  <si>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</si>
  <si>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</si>
  <si>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</si>
  <si>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</si>
  <si>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</si>
  <si>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</si>
  <si>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</si>
  <si>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</si>
  <si>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</si>
  <si>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</si>
  <si>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</si>
  <si>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</si>
  <si>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</si>
  <si>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</si>
  <si>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</si>
  <si>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</si>
  <si>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</si>
  <si>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</si>
  <si>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</si>
  <si>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</si>
  <si>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</si>
  <si>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</si>
  <si>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</si>
  <si>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</si>
  <si>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</si>
  <si>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</si>
  <si>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</si>
  <si>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</si>
  <si>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</si>
  <si>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</si>
  <si>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</si>
  <si>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</si>
  <si>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</si>
  <si>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</si>
  <si>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</si>
  <si>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</si>
  <si>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</si>
  <si>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</si>
  <si>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</si>
  <si>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</si>
  <si>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</si>
  <si>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</si>
  <si>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</si>
  <si>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</si>
  <si>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</si>
  <si>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</si>
  <si>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</si>
  <si>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</si>
  <si>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</si>
  <si>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</si>
  <si>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</si>
  <si>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</si>
  <si>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</si>
  <si>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</si>
  <si>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</si>
  <si>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</si>
  <si>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</si>
  <si>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</si>
  <si>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</si>
  <si>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</si>
  <si>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</si>
  <si>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</si>
  <si>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</si>
  <si>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</si>
  <si>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</si>
  <si>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</si>
  <si>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</si>
  <si>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</si>
  <si>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</si>
  <si>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</si>
  <si>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</si>
  <si>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</si>
  <si>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</si>
  <si>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</si>
  <si>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</si>
  <si>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</si>
  <si>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</si>
  <si>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</si>
  <si>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</si>
  <si>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</si>
  <si>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</si>
  <si>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</si>
  <si>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</si>
  <si>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</si>
  <si>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</si>
  <si>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</si>
  <si>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</si>
  <si>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</si>
  <si>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</si>
  <si>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</si>
  <si>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</si>
  <si>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</si>
  <si>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</si>
  <si>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</si>
  <si>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</si>
  <si>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</si>
  <si>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</si>
  <si>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</si>
  <si>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</si>
  <si>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</si>
  <si>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</si>
  <si>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</si>
  <si>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</si>
  <si>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</si>
  <si>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</si>
  <si>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</si>
  <si>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</si>
  <si>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</si>
  <si>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</si>
  <si>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</si>
  <si>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</si>
  <si>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</si>
  <si>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</si>
  <si>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</si>
  <si>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</si>
  <si>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</si>
  <si>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</si>
  <si>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</si>
  <si>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</si>
  <si>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</si>
  <si>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</si>
  <si>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</si>
  <si>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</si>
  <si>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</si>
  <si>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</si>
  <si>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</si>
  <si>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</si>
  <si>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</si>
  <si>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</si>
  <si>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</si>
  <si>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</si>
  <si>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</si>
  <si>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</si>
  <si>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</si>
  <si>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</si>
  <si>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</si>
  <si>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</si>
  <si>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</si>
  <si>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</si>
  <si>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</si>
  <si>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</si>
  <si>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</si>
  <si>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</si>
  <si>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</si>
  <si>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</si>
  <si>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</si>
  <si>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</si>
  <si>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</si>
  <si>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</si>
  <si>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</si>
  <si>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</si>
  <si>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</si>
  <si>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</si>
  <si>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</si>
  <si>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</si>
  <si>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</si>
  <si>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</si>
  <si>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</si>
  <si>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</si>
  <si>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</si>
  <si>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</si>
  <si>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</si>
  <si>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</si>
  <si>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</si>
  <si>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</si>
  <si>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</si>
  <si>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</si>
  <si>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</si>
  <si>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</si>
  <si>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</si>
  <si>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</si>
  <si>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</si>
  <si>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</si>
  <si>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</si>
  <si>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</si>
  <si>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</si>
  <si>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</si>
  <si>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</si>
  <si>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</si>
  <si>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</si>
  <si>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</si>
  <si>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</si>
  <si>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</si>
  <si>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</si>
  <si>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</si>
  <si>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</si>
  <si>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</si>
  <si>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</si>
  <si>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</si>
  <si>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</si>
  <si>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</si>
  <si>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</si>
  <si>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</si>
  <si>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</si>
  <si>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</si>
  <si>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</si>
  <si>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</si>
  <si>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</si>
  <si>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</si>
  <si>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</si>
  <si>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</si>
  <si>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</si>
  <si>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</si>
  <si>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</si>
  <si>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</si>
  <si>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</si>
  <si>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</si>
  <si>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</si>
  <si>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</si>
  <si>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</si>
  <si>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</si>
  <si>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</si>
  <si>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</si>
  <si>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</si>
  <si>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</si>
  <si>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</si>
  <si>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</si>
  <si>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</si>
  <si>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</si>
  <si>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</si>
  <si>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</si>
  <si>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</si>
  <si>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</si>
  <si>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</si>
  <si>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</si>
  <si>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</si>
  <si>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</si>
  <si>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</si>
  <si>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</si>
  <si>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</si>
  <si>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</si>
  <si>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</si>
  <si>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</si>
  <si>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</si>
  <si>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</si>
  <si>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</si>
  <si>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</si>
  <si>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</si>
  <si>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</si>
  <si>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</si>
  <si>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</si>
  <si>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</si>
  <si>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</si>
  <si>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</si>
  <si>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</si>
  <si>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</si>
  <si>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</si>
  <si>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</si>
  <si>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</si>
  <si>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</si>
  <si>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</si>
  <si>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</si>
  <si>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</si>
  <si>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</si>
  <si>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</si>
  <si>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</si>
  <si>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</si>
  <si>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</si>
  <si>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</si>
  <si>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</si>
  <si>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</si>
  <si>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</si>
  <si>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</si>
  <si>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</si>
  <si>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</si>
  <si>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</si>
  <si>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</si>
  <si>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</si>
  <si>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</si>
  <si>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</si>
  <si>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</si>
  <si>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</si>
  <si>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</si>
  <si>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</si>
  <si>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</si>
  <si>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</si>
  <si>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</si>
  <si>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</si>
  <si>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</si>
  <si>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</si>
  <si>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</si>
  <si>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</si>
  <si>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</si>
  <si>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</si>
  <si>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</si>
  <si>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</si>
  <si>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</si>
  <si>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</si>
  <si>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</si>
  <si>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</si>
  <si>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</si>
  <si>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</si>
  <si>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</si>
  <si>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</si>
  <si>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</si>
  <si>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</si>
  <si>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</si>
  <si>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</si>
  <si>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</si>
  <si>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</si>
  <si>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</si>
  <si>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</si>
  <si>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</si>
  <si>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</si>
  <si>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</si>
  <si>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</si>
  <si>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</si>
  <si>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</si>
  <si>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</si>
  <si>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</si>
  <si>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</si>
  <si>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</si>
  <si>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</si>
  <si>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</si>
  <si>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</si>
  <si>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</si>
  <si>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</si>
  <si>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</si>
  <si>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</si>
  <si>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</si>
  <si>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</si>
  <si>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</si>
  <si>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</si>
  <si>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</si>
  <si>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</si>
  <si>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</si>
  <si>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</si>
  <si>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</si>
  <si>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</si>
  <si>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</si>
  <si>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</si>
  <si>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</si>
  <si>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</si>
  <si>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</si>
  <si>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</si>
  <si>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</si>
  <si>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</si>
  <si>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</si>
  <si>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</si>
  <si>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</si>
  <si>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</si>
  <si>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</si>
  <si>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</si>
  <si>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</si>
  <si>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</si>
  <si>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</si>
  <si>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</si>
  <si>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</si>
  <si>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</si>
  <si>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</si>
  <si>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</si>
  <si>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</si>
  <si>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</si>
  <si>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</si>
  <si>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</si>
  <si>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</si>
  <si>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</si>
  <si>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</si>
  <si>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</si>
  <si>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</si>
  <si>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</si>
  <si>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</si>
  <si>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</si>
  <si>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</si>
  <si>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</si>
  <si>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</si>
  <si>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</si>
  <si>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</si>
  <si>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</si>
  <si>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</si>
  <si>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</si>
  <si>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</si>
  <si>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</si>
  <si>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</si>
  <si>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</si>
  <si>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</si>
  <si>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</si>
  <si>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</si>
  <si>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</si>
  <si>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</si>
  <si>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</si>
  <si>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</si>
  <si>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</si>
  <si>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</si>
  <si>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</si>
  <si>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</si>
  <si>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</si>
  <si>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</si>
  <si>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</si>
  <si>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</si>
  <si>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</si>
  <si>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</si>
  <si>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</si>
  <si>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</si>
  <si>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</si>
  <si>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</si>
  <si>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</si>
  <si>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</si>
  <si>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</si>
  <si>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</si>
  <si>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</si>
  <si>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</si>
  <si>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</si>
  <si>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</si>
  <si>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</si>
  <si>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</si>
  <si>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</si>
  <si>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</si>
  <si>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</si>
  <si>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</si>
  <si>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</si>
  <si>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</si>
  <si>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</si>
  <si>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</si>
  <si>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</si>
  <si>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</si>
  <si>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</si>
  <si>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</si>
  <si>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</si>
  <si>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</si>
  <si>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</si>
  <si>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</si>
  <si>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</si>
  <si>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</si>
  <si>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</si>
  <si>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</si>
  <si>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</si>
  <si>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</si>
  <si>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</si>
  <si>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</si>
  <si>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</si>
  <si>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</si>
  <si>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</si>
  <si>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</si>
  <si>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</si>
  <si>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</si>
  <si>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</si>
  <si>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</si>
  <si>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</si>
  <si>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</si>
  <si>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</si>
  <si>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</si>
  <si>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</si>
  <si>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</si>
  <si>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</si>
  <si>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</si>
  <si>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</si>
  <si>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</si>
  <si>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</si>
  <si>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</si>
  <si>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</si>
  <si>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</si>
  <si>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</si>
  <si>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</si>
  <si>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</si>
  <si>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</si>
  <si>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</si>
  <si>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</si>
  <si>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</si>
  <si>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</si>
  <si>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</si>
  <si>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</si>
  <si>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</si>
  <si>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</si>
  <si>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</si>
  <si>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</si>
  <si>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</si>
  <si>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</si>
  <si>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</si>
  <si>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</si>
  <si>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</si>
  <si>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</si>
  <si>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</si>
  <si>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</si>
  <si>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</si>
  <si>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</si>
  <si>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</si>
  <si>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</si>
  <si>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</si>
  <si>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</si>
  <si>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</si>
  <si>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</si>
  <si>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</si>
  <si>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</si>
  <si>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</si>
  <si>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</si>
  <si>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</si>
  <si>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</si>
  <si>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</si>
  <si>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</si>
  <si>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</si>
  <si>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</si>
  <si>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</si>
  <si>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</si>
  <si>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</si>
  <si>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</si>
  <si>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</si>
  <si>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</si>
  <si>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</si>
  <si>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</si>
  <si>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</si>
  <si>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</si>
  <si>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</si>
  <si>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</si>
  <si>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</si>
  <si>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</si>
  <si>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</si>
  <si>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</si>
  <si>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</si>
  <si>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</si>
  <si>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</si>
  <si>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</si>
  <si>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</si>
  <si>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</si>
  <si>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</si>
  <si>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</si>
  <si>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</si>
  <si>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</si>
  <si>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</si>
  <si>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</si>
  <si>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</si>
  <si>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</si>
  <si>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</si>
  <si>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</si>
  <si>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</si>
  <si>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</si>
  <si>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</si>
  <si>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</si>
  <si>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</si>
  <si>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</si>
  <si>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</si>
  <si>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</si>
  <si>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</si>
  <si>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</si>
  <si>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</si>
  <si>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</si>
  <si>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</si>
  <si>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</si>
  <si>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</si>
  <si>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</si>
  <si>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</si>
  <si>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</si>
  <si>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</si>
  <si>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</si>
  <si>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</si>
  <si>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</si>
  <si>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</si>
  <si>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</si>
  <si>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</si>
  <si>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</si>
  <si>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</si>
  <si>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</si>
  <si>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</si>
  <si>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</si>
  <si>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</si>
  <si>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</si>
  <si>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</si>
  <si>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</si>
  <si>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</si>
  <si>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</si>
  <si>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</si>
  <si>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</si>
  <si>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</si>
  <si>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</si>
  <si>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</si>
  <si>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</si>
  <si>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</si>
  <si>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</si>
  <si>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</si>
  <si>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</si>
  <si>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</si>
  <si>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</si>
  <si>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</si>
  <si>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</si>
  <si>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</si>
  <si>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</si>
  <si>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</si>
  <si>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</si>
  <si>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</si>
  <si>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</si>
  <si>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</si>
  <si>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</si>
  <si>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</si>
  <si>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</si>
  <si>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</si>
  <si>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</si>
  <si>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</si>
  <si>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</si>
  <si>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</si>
  <si>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</si>
  <si>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</si>
  <si>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</si>
  <si>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</si>
  <si>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</si>
  <si>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</si>
  <si>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</si>
  <si>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</si>
  <si>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</si>
  <si>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</si>
  <si>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</si>
  <si>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</si>
  <si>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</si>
  <si>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</si>
  <si>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</si>
  <si>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</si>
  <si>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</si>
  <si>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</si>
  <si>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</si>
  <si>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</si>
  <si>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</si>
  <si>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</si>
  <si>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</si>
  <si>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</si>
  <si>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</si>
  <si>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</si>
  <si>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</si>
  <si>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</si>
  <si>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</si>
  <si>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</si>
  <si>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</si>
  <si>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</si>
  <si>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</si>
  <si>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</si>
  <si>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</si>
  <si>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</si>
  <si>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</si>
  <si>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</si>
  <si>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</si>
  <si>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</si>
  <si>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</si>
  <si>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</si>
  <si>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</si>
  <si>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</si>
  <si>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</si>
  <si>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</si>
  <si>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</si>
  <si>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</si>
  <si>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</si>
  <si>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</si>
  <si>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</si>
  <si>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</si>
  <si>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</si>
  <si>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</si>
  <si>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</si>
  <si>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</si>
  <si>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</si>
  <si>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</si>
  <si>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</si>
  <si>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</si>
  <si>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</si>
  <si>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</si>
  <si>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</si>
  <si>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</si>
  <si>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</si>
  <si>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</si>
  <si>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</si>
  <si>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</si>
  <si>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</si>
  <si>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</si>
  <si>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</si>
  <si>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</si>
  <si>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</si>
  <si>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</si>
  <si>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</si>
  <si>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</si>
  <si>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</si>
  <si>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</si>
  <si>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</si>
  <si>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</si>
  <si>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</si>
  <si>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</si>
  <si>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</si>
  <si>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</si>
  <si>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</si>
  <si>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</si>
  <si>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</si>
  <si>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</si>
  <si>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</si>
  <si>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</si>
  <si>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</si>
  <si>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</si>
  <si>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</si>
  <si>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</si>
  <si>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</si>
  <si>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</si>
  <si>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</si>
  <si>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</si>
  <si>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</si>
  <si>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</si>
  <si>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</si>
  <si>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</si>
  <si>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</si>
  <si>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</si>
  <si>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</si>
  <si>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</si>
  <si>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</si>
  <si>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</si>
  <si>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</si>
  <si>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</si>
  <si>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</si>
  <si>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</si>
  <si>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</si>
  <si>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</si>
  <si>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</si>
  <si>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</si>
  <si>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</si>
  <si>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</si>
  <si>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</si>
  <si>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</si>
  <si>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</si>
  <si>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</si>
  <si>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</si>
  <si>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</si>
  <si>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</si>
  <si>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</si>
  <si>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</si>
  <si>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</si>
  <si>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</si>
  <si>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</si>
  <si>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</si>
  <si>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</si>
  <si>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</si>
  <si>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</si>
  <si>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</si>
  <si>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</si>
  <si>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</si>
  <si>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</si>
  <si>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</si>
  <si>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</si>
  <si>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</si>
  <si>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</si>
  <si>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</si>
  <si>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</si>
  <si>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</si>
  <si>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</si>
  <si>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</si>
  <si>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</si>
  <si>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</si>
  <si>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</si>
  <si>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</si>
  <si>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</si>
  <si>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</si>
  <si>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</si>
  <si>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</si>
  <si>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</si>
  <si>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</si>
  <si>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</si>
  <si>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</si>
  <si>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</si>
  <si>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</si>
  <si>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</si>
  <si>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</si>
  <si>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</si>
  <si>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</si>
  <si>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</si>
  <si>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</si>
  <si>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</si>
  <si>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</si>
  <si>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</si>
  <si>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</si>
  <si>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</si>
  <si>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</si>
  <si>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</si>
  <si>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</si>
  <si>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</si>
  <si>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</si>
  <si>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</si>
  <si>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</si>
  <si>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</si>
  <si>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</si>
  <si>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</si>
  <si>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</si>
  <si>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</si>
  <si>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</si>
  <si>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</si>
  <si>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</si>
  <si>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</si>
  <si>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</si>
  <si>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</si>
  <si>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</si>
  <si>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</si>
  <si>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</si>
  <si>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</si>
  <si>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</si>
  <si>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</si>
  <si>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</si>
  <si>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</si>
  <si>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</si>
  <si>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</si>
  <si>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</si>
  <si>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</si>
  <si>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</si>
  <si>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</si>
  <si>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</si>
  <si>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</si>
  <si>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</si>
  <si>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</si>
  <si>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</si>
  <si>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</si>
  <si>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</si>
  <si>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</si>
  <si>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</si>
  <si>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</si>
  <si>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</si>
  <si>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</si>
  <si>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</si>
  <si>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</si>
  <si>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</si>
  <si>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</si>
  <si>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</si>
  <si>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</si>
  <si>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</si>
  <si>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</si>
  <si>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</si>
  <si>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</si>
  <si>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</si>
  <si>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</si>
  <si>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</si>
  <si>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</si>
  <si>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</si>
  <si>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</si>
  <si>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</si>
  <si>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</si>
  <si>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</si>
  <si>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</si>
  <si>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</si>
  <si>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</si>
  <si>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</si>
  <si>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</si>
  <si>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</si>
  <si>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</si>
  <si>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</si>
  <si>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</si>
  <si>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</si>
  <si>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</si>
  <si>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</si>
  <si>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</si>
  <si>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</si>
  <si>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</si>
  <si>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</si>
  <si>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</si>
  <si>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</si>
  <si>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</si>
  <si>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</si>
  <si>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</si>
  <si>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</si>
  <si>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</si>
  <si>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</si>
  <si>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</si>
  <si>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</si>
  <si>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</si>
  <si>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</si>
  <si>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</si>
  <si>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</si>
  <si>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</si>
  <si>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</si>
  <si>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</si>
  <si>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</si>
  <si>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</si>
  <si>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</si>
  <si>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</si>
  <si>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</si>
  <si>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</si>
  <si>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</si>
  <si>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</si>
  <si>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</si>
  <si>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</si>
  <si>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</si>
  <si>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</si>
  <si>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</si>
  <si>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</si>
  <si>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</si>
  <si>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</si>
  <si>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</si>
  <si>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</si>
  <si>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</si>
  <si>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</si>
  <si>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</si>
  <si>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</si>
  <si>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</si>
  <si>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</si>
  <si>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</si>
  <si>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</si>
  <si>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</si>
  <si>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</si>
  <si>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</si>
  <si>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</si>
  <si>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</si>
  <si>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</si>
  <si>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</si>
  <si>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</si>
  <si>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</si>
  <si>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</si>
  <si>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</si>
  <si>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</si>
  <si>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</si>
  <si>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</si>
  <si>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</si>
  <si>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</si>
  <si>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</si>
  <si>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</si>
  <si>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</si>
  <si>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</si>
  <si>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</si>
  <si>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</si>
  <si>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</si>
  <si>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</si>
  <si>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</si>
  <si>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</si>
  <si>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</si>
  <si>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</si>
  <si>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</si>
  <si>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</si>
  <si>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</si>
  <si>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</si>
  <si>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</si>
  <si>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</si>
  <si>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</si>
  <si>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</si>
  <si>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</si>
  <si>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</si>
  <si>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</si>
  <si>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</si>
  <si>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</si>
  <si>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</si>
  <si>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</si>
  <si>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</si>
  <si>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</si>
  <si>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</si>
  <si>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</si>
  <si>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</si>
  <si>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</si>
  <si>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</si>
  <si>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</si>
  <si>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</si>
  <si>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</si>
  <si>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</si>
  <si>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</si>
  <si>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</si>
  <si>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</si>
  <si>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</si>
  <si>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</si>
  <si>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</si>
  <si>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</si>
  <si>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</si>
  <si>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</si>
  <si>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</si>
  <si>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</si>
  <si>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</si>
  <si>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</si>
  <si>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</si>
  <si>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</si>
  <si>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</si>
  <si>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</si>
  <si>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</si>
  <si>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</si>
  <si>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</si>
  <si>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</si>
  <si>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</si>
  <si>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</si>
  <si>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</si>
  <si>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</si>
  <si>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</si>
  <si>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</si>
  <si>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</si>
  <si>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</si>
  <si>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</si>
  <si>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</si>
  <si>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</si>
  <si>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</si>
  <si>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</si>
  <si>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</si>
  <si>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</si>
  <si>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</si>
  <si>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</si>
  <si>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</si>
  <si>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</si>
  <si>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</si>
  <si>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</si>
  <si>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</si>
  <si>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</si>
  <si>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</si>
  <si>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</si>
  <si>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</si>
  <si>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</si>
  <si>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</si>
  <si>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</si>
  <si>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</si>
  <si>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</si>
  <si>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</si>
  <si>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</si>
  <si>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</si>
  <si>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</si>
  <si>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</si>
  <si>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</si>
  <si>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</si>
  <si>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</si>
  <si>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</si>
  <si>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</si>
  <si>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</si>
  <si>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</si>
  <si>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</si>
  <si>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</si>
  <si>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</si>
  <si>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</si>
  <si>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</si>
  <si>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</si>
  <si>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</si>
  <si>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</si>
  <si>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</si>
  <si>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</si>
  <si>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</si>
  <si>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</si>
  <si>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</si>
  <si>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</si>
  <si>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</si>
  <si>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</si>
  <si>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</si>
  <si>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</si>
  <si>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</si>
  <si>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</si>
  <si>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</si>
  <si>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</si>
  <si>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</si>
  <si>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</si>
  <si>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</si>
  <si>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</si>
  <si>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</si>
  <si>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</si>
  <si>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</si>
  <si>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</si>
  <si>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</si>
  <si>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</si>
  <si>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</si>
  <si>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</si>
  <si>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</si>
  <si>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</si>
  <si>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</si>
  <si>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</si>
  <si>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</si>
  <si>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</si>
  <si>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</si>
  <si>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</si>
  <si>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</si>
  <si>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</si>
  <si>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</si>
  <si>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</si>
  <si>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</si>
  <si>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</si>
  <si>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</si>
  <si>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</si>
  <si>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</si>
  <si>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</si>
  <si>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</si>
  <si>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</si>
  <si>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</si>
  <si>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</si>
  <si>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</si>
  <si>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</si>
  <si>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</si>
  <si>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</si>
  <si>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</si>
  <si>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</si>
  <si>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</si>
  <si>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</si>
  <si>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</si>
  <si>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</si>
  <si>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</si>
  <si>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</si>
  <si>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</si>
  <si>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</si>
  <si>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</si>
  <si>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</si>
  <si>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</si>
  <si>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</si>
  <si>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</si>
  <si>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</si>
  <si>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</si>
  <si>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</si>
  <si>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</si>
  <si>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</si>
  <si>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</si>
  <si>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</si>
  <si>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</si>
  <si>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</si>
  <si>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</si>
  <si>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</si>
  <si>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</si>
  <si>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</si>
  <si>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</si>
  <si>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</si>
  <si>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</si>
  <si>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</si>
  <si>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</si>
  <si>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</si>
  <si>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</si>
  <si>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</si>
  <si>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</si>
  <si>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</si>
  <si>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</si>
  <si>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</si>
  <si>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</si>
  <si>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</si>
  <si>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</si>
  <si>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</si>
  <si>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</si>
  <si>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</si>
  <si>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</si>
  <si>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</si>
  <si>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</si>
  <si>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</si>
  <si>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</si>
  <si>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</si>
  <si>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</si>
  <si>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</si>
  <si>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</si>
  <si>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</si>
  <si>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</si>
  <si>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</si>
  <si>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</si>
  <si>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</si>
  <si>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</si>
  <si>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</si>
  <si>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</si>
  <si>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</si>
  <si>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</si>
  <si>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</si>
  <si>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</si>
  <si>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</si>
  <si>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</si>
  <si>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</si>
  <si>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</si>
  <si>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</si>
  <si>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</si>
  <si>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</si>
  <si>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</si>
  <si>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</si>
  <si>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</si>
  <si>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</si>
  <si>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</si>
  <si>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</si>
  <si>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</si>
  <si>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</si>
  <si>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</si>
  <si>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</si>
  <si>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</si>
  <si>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</si>
  <si>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</si>
  <si>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</si>
  <si>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</si>
  <si>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</si>
  <si>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</si>
  <si>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</si>
  <si>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</si>
  <si>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</si>
  <si>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</si>
  <si>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</si>
  <si>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</si>
  <si>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</si>
  <si>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</si>
  <si>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</si>
  <si>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</si>
  <si>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</si>
  <si>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</si>
  <si>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</si>
  <si>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</si>
  <si>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</si>
  <si>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</si>
  <si>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</si>
  <si>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</si>
  <si>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</si>
  <si>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</si>
  <si>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</si>
  <si>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</si>
  <si>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</si>
  <si>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</si>
  <si>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</si>
  <si>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</si>
  <si>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</si>
  <si>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</si>
  <si>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</si>
  <si>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</si>
  <si>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</si>
  <si>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</si>
  <si>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</si>
  <si>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</si>
  <si>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</si>
  <si>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</si>
  <si>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</si>
  <si>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</si>
  <si>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</si>
  <si>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</si>
  <si>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</si>
  <si>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</si>
  <si>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</si>
  <si>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</si>
  <si>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</si>
  <si>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</si>
  <si>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</si>
  <si>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</si>
  <si>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</si>
  <si>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</si>
  <si>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</si>
  <si>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</si>
  <si>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</si>
  <si>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</si>
  <si>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</si>
  <si>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</si>
  <si>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</si>
  <si>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</si>
  <si>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</si>
  <si>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</si>
  <si>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</si>
  <si>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</si>
  <si>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</si>
  <si>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</si>
  <si>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</si>
  <si>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</si>
  <si>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</si>
  <si>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</si>
  <si>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</si>
  <si>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</si>
  <si>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</si>
  <si>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</si>
  <si>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</si>
  <si>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</si>
  <si>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</si>
  <si>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</si>
  <si>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</si>
  <si>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</si>
  <si>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</si>
  <si>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</si>
  <si>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</si>
  <si>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</si>
  <si>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</si>
  <si>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</si>
  <si>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</si>
  <si>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</si>
  <si>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</si>
  <si>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</si>
  <si>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</si>
  <si>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</si>
  <si>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</si>
  <si>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</si>
  <si>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</si>
  <si>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</si>
  <si>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</si>
  <si>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</si>
  <si>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</si>
  <si>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</si>
  <si>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</si>
  <si>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</si>
  <si>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</si>
  <si>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</si>
  <si>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</si>
  <si>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</si>
  <si>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</si>
  <si>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</si>
  <si>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</si>
  <si>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</si>
  <si>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</si>
  <si>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</si>
  <si>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</si>
  <si>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</si>
  <si>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</si>
  <si>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</si>
  <si>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</si>
  <si>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</si>
  <si>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</si>
  <si>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</si>
  <si>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</si>
  <si>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</si>
  <si>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</si>
  <si>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</si>
  <si>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</si>
  <si>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</si>
  <si>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</si>
  <si>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</si>
  <si>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</si>
  <si>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</si>
  <si>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</si>
  <si>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</si>
  <si>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</si>
  <si>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</si>
  <si>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</si>
  <si>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</si>
  <si>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</si>
  <si>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</si>
  <si>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</si>
  <si>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</si>
  <si>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</si>
  <si>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</si>
  <si>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</si>
  <si>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</si>
  <si>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</si>
  <si>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</si>
  <si>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</si>
  <si>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</si>
  <si>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</si>
  <si>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</si>
  <si>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</si>
  <si>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</si>
  <si>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</si>
  <si>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</si>
  <si>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</si>
  <si>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</si>
  <si>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</si>
  <si>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</si>
  <si>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</si>
  <si>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</si>
  <si>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</si>
  <si>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</si>
  <si>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</si>
  <si>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</si>
  <si>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</si>
  <si>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</si>
  <si>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</si>
  <si>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</si>
  <si>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</si>
  <si>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</si>
  <si>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</si>
  <si>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</si>
  <si>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</si>
  <si>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</si>
  <si>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</si>
  <si>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</si>
  <si>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</si>
  <si>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</si>
  <si>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</si>
  <si>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</si>
  <si>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</si>
  <si>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</si>
  <si>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</si>
  <si>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</si>
  <si>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</si>
  <si>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</si>
  <si>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</si>
  <si>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</si>
  <si>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</si>
  <si>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</si>
  <si>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</si>
  <si>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</si>
  <si>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</si>
  <si>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</si>
  <si>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</si>
  <si>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</si>
  <si>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</si>
  <si>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</si>
  <si>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</si>
  <si>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</si>
  <si>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</si>
  <si>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</si>
  <si>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</si>
  <si>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</si>
  <si>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</si>
  <si>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</si>
  <si>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</si>
  <si>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</si>
  <si>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</si>
  <si>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</si>
  <si>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</si>
  <si>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</si>
  <si>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</si>
  <si>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</si>
  <si>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</si>
  <si>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</si>
  <si>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</si>
  <si>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</si>
  <si>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</si>
  <si>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</si>
  <si>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</si>
  <si>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</si>
  <si>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</si>
  <si>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</si>
  <si>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</si>
  <si>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</si>
  <si>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</si>
  <si>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</si>
  <si>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</si>
  <si>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</si>
  <si>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</si>
  <si>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</si>
  <si>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</si>
  <si>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</si>
  <si>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</si>
  <si>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</si>
  <si>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</si>
  <si>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</si>
  <si>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</si>
  <si>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</si>
  <si>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</si>
  <si>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</si>
  <si>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</si>
  <si>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</si>
  <si>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</si>
  <si>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</si>
  <si>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</si>
  <si>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</si>
  <si>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</si>
  <si>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</si>
  <si>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</si>
  <si>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</si>
  <si>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</si>
  <si>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</si>
  <si>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</si>
  <si>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</si>
  <si>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</si>
  <si>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</si>
  <si>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</si>
  <si>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</si>
  <si>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</si>
  <si>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</si>
  <si>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</si>
  <si>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</si>
  <si>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</si>
  <si>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</si>
  <si>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</si>
  <si>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</si>
  <si>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</si>
  <si>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</si>
  <si>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</si>
  <si>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</si>
  <si>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</si>
  <si>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</si>
  <si>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</si>
  <si>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</si>
  <si>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</si>
  <si>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</si>
  <si>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</si>
  <si>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</si>
  <si>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</si>
  <si>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</si>
  <si>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</si>
  <si>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</si>
  <si>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</si>
  <si>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</si>
  <si>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</si>
  <si>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</si>
  <si>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</si>
  <si>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</si>
  <si>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</si>
  <si>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</si>
  <si>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</si>
  <si>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</si>
  <si>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</si>
  <si>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</si>
  <si>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</si>
  <si>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</si>
  <si>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</si>
  <si>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</si>
  <si>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</si>
  <si>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</si>
  <si>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</si>
  <si>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</si>
  <si>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</si>
  <si>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</si>
  <si>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</si>
  <si>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</si>
  <si>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</si>
  <si>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</si>
  <si>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</si>
  <si>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</si>
  <si>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</si>
  <si>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</si>
  <si>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</si>
  <si>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</si>
  <si>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</si>
  <si>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</si>
  <si>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</si>
  <si>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</si>
  <si>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</si>
  <si>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</si>
  <si>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</si>
  <si>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</si>
  <si>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</si>
  <si>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</si>
  <si>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</si>
  <si>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</si>
  <si>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</si>
  <si>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</si>
  <si>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</si>
  <si>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</si>
  <si>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</si>
  <si>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</si>
  <si>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</si>
  <si>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</si>
  <si>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</si>
  <si>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</si>
  <si>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</si>
  <si>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</si>
  <si>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</si>
  <si>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</si>
  <si>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</si>
  <si>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</si>
  <si>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</si>
  <si>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</si>
  <si>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</si>
  <si>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</si>
  <si>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</si>
  <si>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</si>
  <si>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</si>
  <si>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</si>
  <si>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</si>
  <si>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</si>
  <si>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</si>
  <si>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</si>
  <si>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</si>
  <si>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</si>
  <si>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</si>
  <si>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</si>
  <si>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</si>
  <si>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</si>
  <si>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</si>
  <si>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</si>
  <si>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</si>
  <si>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</si>
  <si>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</si>
  <si>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</si>
  <si>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</si>
  <si>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</si>
  <si>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</si>
  <si>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</si>
  <si>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</si>
  <si>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</si>
  <si>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</si>
  <si>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</si>
  <si>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</si>
  <si>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</si>
  <si>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</si>
  <si>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</si>
  <si>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</si>
  <si>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</si>
  <si>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</si>
  <si>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</si>
  <si>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</si>
  <si>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</si>
  <si>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</si>
  <si>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</si>
  <si>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</si>
  <si>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</si>
  <si>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</si>
  <si>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</si>
  <si>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</si>
  <si>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</si>
  <si>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</si>
  <si>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</si>
  <si>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</si>
  <si>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</si>
  <si>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</si>
  <si>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</si>
  <si>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</si>
  <si>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</si>
  <si>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</si>
  <si>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</si>
  <si>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</si>
  <si>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</si>
  <si>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</si>
  <si>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</si>
  <si>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</si>
  <si>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</si>
  <si>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</si>
  <si>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</si>
  <si>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</si>
  <si>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</si>
  <si>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</si>
  <si>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</si>
  <si>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</si>
  <si>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</si>
  <si>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</si>
  <si>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</si>
  <si>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</si>
  <si>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</si>
  <si>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</si>
  <si>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</si>
  <si>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</si>
  <si>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</si>
  <si>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</si>
  <si>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</si>
  <si>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</si>
  <si>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</si>
  <si>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</si>
  <si>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</si>
  <si>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</si>
  <si>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</si>
  <si>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</si>
  <si>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</si>
  <si>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</si>
  <si>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</si>
  <si>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</si>
  <si>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</si>
  <si>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</si>
  <si>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</si>
  <si>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</si>
  <si>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</si>
  <si>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</si>
  <si>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</si>
  <si>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</si>
  <si>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</si>
  <si>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</si>
  <si>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</si>
  <si>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</si>
  <si>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</si>
  <si>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</si>
  <si>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</si>
  <si>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</si>
  <si>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</si>
  <si>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</si>
  <si>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</si>
  <si>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</si>
  <si>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</si>
  <si>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</si>
  <si>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</si>
  <si>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</si>
  <si>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</si>
  <si>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</si>
  <si>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</si>
  <si>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</si>
  <si>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</si>
  <si>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</si>
  <si>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</si>
  <si>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</si>
  <si>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</si>
  <si>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</si>
  <si>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</si>
  <si>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</si>
  <si>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</si>
  <si>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</si>
  <si>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</si>
  <si>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</si>
  <si>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</si>
  <si>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</si>
  <si>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</si>
  <si>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</si>
  <si>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</si>
  <si>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</si>
  <si>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</si>
  <si>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</si>
  <si>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</si>
  <si>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</si>
  <si>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</si>
  <si>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</si>
  <si>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</si>
  <si>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</si>
  <si>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</si>
  <si>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</si>
  <si>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</si>
  <si>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</si>
  <si>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</si>
  <si>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</si>
  <si>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</si>
  <si>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</si>
  <si>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</si>
  <si>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</si>
  <si>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</si>
  <si>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</si>
  <si>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</si>
  <si>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</si>
  <si>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</si>
  <si>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</si>
  <si>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</si>
  <si>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</si>
  <si>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</si>
  <si>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</si>
  <si>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</si>
  <si>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</si>
  <si>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</si>
  <si>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</si>
  <si>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</si>
  <si>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</si>
  <si>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</si>
  <si>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</si>
  <si>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</si>
  <si>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</si>
  <si>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</si>
  <si>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</si>
  <si>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</si>
  <si>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</si>
  <si>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</si>
  <si>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</si>
  <si>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</si>
  <si>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</si>
  <si>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</si>
  <si>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</si>
  <si>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</si>
  <si>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</si>
  <si>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</si>
  <si>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</si>
  <si>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</si>
  <si>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</si>
  <si>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</si>
  <si>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</si>
  <si>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</si>
  <si>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</si>
  <si>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</si>
  <si>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</si>
  <si>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</si>
  <si>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</si>
  <si>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</si>
  <si>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</si>
  <si>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</si>
  <si>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</si>
  <si>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</si>
  <si>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</si>
  <si>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</si>
  <si>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</si>
  <si>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</si>
  <si>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</si>
  <si>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</si>
  <si>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</si>
  <si>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</si>
  <si>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</si>
  <si>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</si>
  <si>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</si>
  <si>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</si>
  <si>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</si>
  <si>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</si>
  <si>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</si>
  <si>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</si>
  <si>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</si>
  <si>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</si>
  <si>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</si>
  <si>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</si>
  <si>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</si>
  <si>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</si>
  <si>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</si>
  <si>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</si>
  <si>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</si>
  <si>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</si>
  <si>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</si>
  <si>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</si>
  <si>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</si>
  <si>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</si>
  <si>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</si>
  <si>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</si>
  <si>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</si>
  <si>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</si>
  <si>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</si>
  <si>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</si>
  <si>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</si>
  <si>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</si>
  <si>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</si>
  <si>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</si>
  <si>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</si>
  <si>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</si>
  <si>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</si>
  <si>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</si>
  <si>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</si>
  <si>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</si>
  <si>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</si>
  <si>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</si>
  <si>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</si>
  <si>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</si>
  <si>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</si>
  <si>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</si>
  <si>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</si>
  <si>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</si>
  <si>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</si>
  <si>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</si>
  <si>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</si>
  <si>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</si>
  <si>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</si>
  <si>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</si>
  <si>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</si>
  <si>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</si>
  <si>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</si>
  <si>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</si>
  <si>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</si>
  <si>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</si>
  <si>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</si>
  <si>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</si>
  <si>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</si>
  <si>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</si>
  <si>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</si>
  <si>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</si>
  <si>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</si>
  <si>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</si>
  <si>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</si>
  <si>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</si>
  <si>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</si>
  <si>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</si>
  <si>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</si>
  <si>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</si>
  <si>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</si>
  <si>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</si>
  <si>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</si>
  <si>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</si>
  <si>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</si>
  <si>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</si>
  <si>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</si>
  <si>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</si>
  <si>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</si>
  <si>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</si>
  <si>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</si>
  <si>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</si>
  <si>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</si>
  <si>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</si>
  <si>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</si>
  <si>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</si>
  <si>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</si>
  <si>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</si>
  <si>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</si>
  <si>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</si>
  <si>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</si>
  <si>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</si>
  <si>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</si>
  <si>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</si>
  <si>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</si>
  <si>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</si>
  <si>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</si>
  <si>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</si>
  <si>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</si>
  <si>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</si>
  <si>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</si>
  <si>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</si>
  <si>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</si>
  <si>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</si>
  <si>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</si>
  <si>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</si>
  <si>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</si>
  <si>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</si>
  <si>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</si>
  <si>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</si>
  <si>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</si>
  <si>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</si>
  <si>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</si>
  <si>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</si>
  <si>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</si>
  <si>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</si>
  <si>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</si>
  <si>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</si>
  <si>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</si>
  <si>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</si>
  <si>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</si>
  <si>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</si>
  <si>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</si>
  <si>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</si>
  <si>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</si>
  <si>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</si>
  <si>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</si>
  <si>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</si>
  <si>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</si>
  <si>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</si>
  <si>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</si>
  <si>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</si>
  <si>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</si>
  <si>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</si>
  <si>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</si>
  <si>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</si>
  <si>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</si>
  <si>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</si>
  <si>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</si>
  <si>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</si>
  <si>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</si>
  <si>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</si>
  <si>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</si>
  <si>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</si>
  <si>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</si>
  <si>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</si>
  <si>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</si>
  <si>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</si>
  <si>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</si>
  <si>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</si>
  <si>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</si>
  <si>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</si>
  <si>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</si>
  <si>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</si>
  <si>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</si>
  <si>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</si>
  <si>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</si>
  <si>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</si>
  <si>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</si>
  <si>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</si>
  <si>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</si>
  <si>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</si>
  <si>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</si>
  <si>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</si>
  <si>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</si>
  <si>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</si>
  <si>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</si>
  <si>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</si>
  <si>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</si>
  <si>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</si>
  <si>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</si>
  <si>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</si>
  <si>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</si>
  <si>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</si>
  <si>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</si>
  <si>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</si>
  <si>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</si>
  <si>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</si>
  <si>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</si>
  <si>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</si>
  <si>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</si>
  <si>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</si>
  <si>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</si>
  <si>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</si>
  <si>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</si>
  <si>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</si>
  <si>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</si>
  <si>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</si>
  <si>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</si>
  <si>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</si>
  <si>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</si>
  <si>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</si>
  <si>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</si>
  <si>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</si>
  <si>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</si>
  <si>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</si>
  <si>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</si>
  <si>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</si>
  <si>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</si>
  <si>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</si>
  <si>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</si>
  <si>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</si>
  <si>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</si>
  <si>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</si>
  <si>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</si>
  <si>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</si>
  <si>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</si>
  <si>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</si>
  <si>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</si>
  <si>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</si>
  <si>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</si>
  <si>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</si>
  <si>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</si>
  <si>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</si>
  <si>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</si>
  <si>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</si>
  <si>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</si>
  <si>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</si>
  <si>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</si>
  <si>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</si>
  <si>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</si>
  <si>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</si>
  <si>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</si>
  <si>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</si>
  <si>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</si>
  <si>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</si>
  <si>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</si>
  <si>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</si>
  <si>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</si>
  <si>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</si>
  <si>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</si>
  <si>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</si>
  <si>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</si>
  <si>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</si>
  <si>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</si>
  <si>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</si>
  <si>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</si>
  <si>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</si>
  <si>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</si>
  <si>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</si>
  <si>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</si>
  <si>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</si>
  <si>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</si>
  <si>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</si>
  <si>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</si>
  <si>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</si>
  <si>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</si>
  <si>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</si>
  <si>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</si>
  <si>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</si>
  <si>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</si>
  <si>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</si>
  <si>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</si>
  <si>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</si>
  <si>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</si>
  <si>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</si>
  <si>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</si>
  <si>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</si>
  <si>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</si>
  <si>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</si>
  <si>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</si>
  <si>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</si>
  <si>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</si>
  <si>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</si>
  <si>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</si>
  <si>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</si>
  <si>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</si>
  <si>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</si>
  <si>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</si>
  <si>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</si>
  <si>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</si>
  <si>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</si>
  <si>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</si>
  <si>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</si>
  <si>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</si>
  <si>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</si>
  <si>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</si>
  <si>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</si>
  <si>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</si>
  <si>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</si>
  <si>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</si>
  <si>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</si>
  <si>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</si>
  <si>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</si>
  <si>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</si>
  <si>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</si>
  <si>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</si>
  <si>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</si>
  <si>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</si>
  <si>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</si>
  <si>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</si>
  <si>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</si>
  <si>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</si>
  <si>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</si>
  <si>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</si>
  <si>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</si>
  <si>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</si>
  <si>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</si>
  <si>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</si>
  <si>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</si>
  <si>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</si>
  <si>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</si>
  <si>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</si>
  <si>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</si>
  <si>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</si>
  <si>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</si>
  <si>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</si>
  <si>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</si>
  <si>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</si>
  <si>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</si>
  <si>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</si>
  <si>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</si>
  <si>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</si>
  <si>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</si>
  <si>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</si>
  <si>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</si>
  <si>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</si>
  <si>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</si>
  <si>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</si>
  <si>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</si>
  <si>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</si>
  <si>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</si>
  <si>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</si>
  <si>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</si>
  <si>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</si>
  <si>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</si>
  <si>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</si>
  <si>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</si>
  <si>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</si>
  <si>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</si>
  <si>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</si>
  <si>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</si>
  <si>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</si>
  <si>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</si>
  <si>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</si>
  <si>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</si>
  <si>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</si>
  <si>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</si>
  <si>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</si>
  <si>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</si>
  <si>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</si>
  <si>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</si>
  <si>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</si>
  <si>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</si>
  <si>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</si>
  <si>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</si>
  <si>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</si>
  <si>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</si>
  <si>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</si>
  <si>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</si>
  <si>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</si>
  <si>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</si>
  <si>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</si>
  <si>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</si>
  <si>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</si>
  <si>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</si>
  <si>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</si>
  <si>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</si>
  <si>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</si>
  <si>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</si>
  <si>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</si>
  <si>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</si>
  <si>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</si>
  <si>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</si>
  <si>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</si>
  <si>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</si>
  <si>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</si>
  <si>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</si>
  <si>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</si>
  <si>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</si>
  <si>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</si>
  <si>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</si>
  <si>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</si>
  <si>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</si>
  <si>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</si>
  <si>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</si>
  <si>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</si>
  <si>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</si>
  <si>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</si>
  <si>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</si>
  <si>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</si>
  <si>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</si>
  <si>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</si>
  <si>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</si>
  <si>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</si>
  <si>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</si>
  <si>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</si>
  <si>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</si>
  <si>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</si>
  <si>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</si>
  <si>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</si>
  <si>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</si>
  <si>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</si>
  <si>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</si>
  <si>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</si>
  <si>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</si>
  <si>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</si>
  <si>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</si>
  <si>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</si>
  <si>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</si>
  <si>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</si>
  <si>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</si>
  <si>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</si>
  <si>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</si>
  <si>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</si>
  <si>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</si>
  <si>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</si>
  <si>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</si>
  <si>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</si>
  <si>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</si>
  <si>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</si>
  <si>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</si>
  <si>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</si>
  <si>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</si>
  <si>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</si>
  <si>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</si>
  <si>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</si>
  <si>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</si>
  <si>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</si>
  <si>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</si>
  <si>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</si>
  <si>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</si>
  <si>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</si>
  <si>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</si>
  <si>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</si>
  <si>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</si>
  <si>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</si>
  <si>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</si>
  <si>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</si>
  <si>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</si>
  <si>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</si>
  <si>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</si>
  <si>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</si>
  <si>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</si>
  <si>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</si>
  <si>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</si>
  <si>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</si>
  <si>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</si>
  <si>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</si>
  <si>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</si>
  <si>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</si>
  <si>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</si>
  <si>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</si>
  <si>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</si>
  <si>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</si>
  <si>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</si>
  <si>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</si>
  <si>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</si>
  <si>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</si>
  <si>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</si>
  <si>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</si>
  <si>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</si>
  <si>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</si>
  <si>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</si>
  <si>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</si>
  <si>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</si>
  <si>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</si>
  <si>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</si>
  <si>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</si>
  <si>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</si>
  <si>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</si>
  <si>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</si>
  <si>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</si>
  <si>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</si>
  <si>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</si>
  <si>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</si>
  <si>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</si>
  <si>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</si>
  <si>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</si>
  <si>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</si>
  <si>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</si>
  <si>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</si>
  <si>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</si>
  <si>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</si>
  <si>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</si>
  <si>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</si>
  <si>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</si>
  <si>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</si>
  <si>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</si>
  <si>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</si>
  <si>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</si>
  <si>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</si>
  <si>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</si>
  <si>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</si>
  <si>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</si>
  <si>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</si>
  <si>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</si>
  <si>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</si>
  <si>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</si>
  <si>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</si>
  <si>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</si>
  <si>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</si>
  <si>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</si>
  <si>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</si>
  <si>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</si>
  <si>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</si>
  <si>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</si>
  <si>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</si>
  <si>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</si>
  <si>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</si>
  <si>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</si>
  <si>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</si>
  <si>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</si>
  <si>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</si>
  <si>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</si>
  <si>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</si>
  <si>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</si>
  <si>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</si>
  <si>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</si>
  <si>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</si>
  <si>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</si>
  <si>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</si>
  <si>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</si>
  <si>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</si>
  <si>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</si>
  <si>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</si>
  <si>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</si>
  <si>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</si>
  <si>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</si>
  <si>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</si>
  <si>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</si>
  <si>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</si>
  <si>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</si>
  <si>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</si>
  <si>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</si>
  <si>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</si>
  <si>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</si>
  <si>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</si>
  <si>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</si>
  <si>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</si>
  <si>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</si>
  <si>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</si>
  <si>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</si>
  <si>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</si>
  <si>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</si>
  <si>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</si>
  <si>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</si>
  <si>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</si>
  <si>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</si>
  <si>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</si>
  <si>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</si>
  <si>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</si>
  <si>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</si>
  <si>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</si>
  <si>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</si>
  <si>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</si>
  <si>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</si>
  <si>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</si>
  <si>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</si>
  <si>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</si>
  <si>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</si>
  <si>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</si>
  <si>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</si>
  <si>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</si>
  <si>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</si>
  <si>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</si>
  <si>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</si>
  <si>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</si>
  <si>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</si>
  <si>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</si>
  <si>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</si>
  <si>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</si>
  <si>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</si>
  <si>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</si>
  <si>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</si>
  <si>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</si>
  <si>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</si>
  <si>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</si>
  <si>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</si>
  <si>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</si>
  <si>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</si>
  <si>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</si>
  <si>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</si>
  <si>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</si>
  <si>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</si>
  <si>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</si>
  <si>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</si>
  <si>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</si>
  <si>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</si>
  <si>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</si>
  <si>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</si>
  <si>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</si>
  <si>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</si>
  <si>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</si>
  <si>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</si>
  <si>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</si>
  <si>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</si>
  <si>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</si>
  <si>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</si>
  <si>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</si>
  <si>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</si>
  <si>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</si>
  <si>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</si>
  <si>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</si>
  <si>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</si>
  <si>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</si>
  <si>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</si>
  <si>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</si>
  <si>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</si>
  <si>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</si>
  <si>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</si>
  <si>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</si>
  <si>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</si>
  <si>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</si>
  <si>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</si>
  <si>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</si>
  <si>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</si>
  <si>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</si>
  <si>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</si>
  <si>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</si>
  <si>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</si>
  <si>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</si>
  <si>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</si>
  <si>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</si>
  <si>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</si>
  <si>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</si>
  <si>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</si>
  <si>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</si>
  <si>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</si>
  <si>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</si>
  <si>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</si>
  <si>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</si>
  <si>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</si>
  <si>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</si>
  <si>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</si>
  <si>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</si>
  <si>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</si>
  <si>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</si>
  <si>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</si>
  <si>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</si>
  <si>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</si>
  <si>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</si>
  <si>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</si>
  <si>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</si>
  <si>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</si>
  <si>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</si>
  <si>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</si>
  <si>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</si>
  <si>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</si>
  <si>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</si>
  <si>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</si>
  <si>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</si>
  <si>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</si>
  <si>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</si>
  <si>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</si>
  <si>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</si>
  <si>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</si>
  <si>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</si>
  <si>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</si>
  <si>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</si>
  <si>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</si>
  <si>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</si>
  <si>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</si>
  <si>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</si>
  <si>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</si>
  <si>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</si>
  <si>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</si>
  <si>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</si>
  <si>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</si>
  <si>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</si>
  <si>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</si>
  <si>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</si>
  <si>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</si>
  <si>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</si>
  <si>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</si>
  <si>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</si>
  <si>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</si>
  <si>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</si>
  <si>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</si>
  <si>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</si>
  <si>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</si>
  <si>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</si>
  <si>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</si>
  <si>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</si>
  <si>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</si>
  <si>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</si>
  <si>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</si>
  <si>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</si>
  <si>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</si>
  <si>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</si>
  <si>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</si>
  <si>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</si>
  <si>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</si>
  <si>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</si>
  <si>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</si>
  <si>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</si>
  <si>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</si>
  <si>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</si>
  <si>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</si>
  <si>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</si>
  <si>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</si>
  <si>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</si>
  <si>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</si>
  <si>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</si>
  <si>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</si>
  <si>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</si>
  <si>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</si>
  <si>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</si>
  <si>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</si>
  <si>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</si>
  <si>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</si>
  <si>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</si>
  <si>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</si>
  <si>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</si>
  <si>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</si>
  <si>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</si>
  <si>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</si>
  <si>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</si>
  <si>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</si>
  <si>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</si>
  <si>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</si>
  <si>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</si>
  <si>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</si>
  <si>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</si>
  <si>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</si>
  <si>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</si>
  <si>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</si>
  <si>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</si>
  <si>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</si>
  <si>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</si>
  <si>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</si>
  <si>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</si>
  <si>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</si>
  <si>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</si>
  <si>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</si>
  <si>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</si>
  <si>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</si>
  <si>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</si>
  <si>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</si>
  <si>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</si>
  <si>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</si>
  <si>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</si>
  <si>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</si>
  <si>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</si>
  <si>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</si>
  <si>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</si>
  <si>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</si>
  <si>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</si>
  <si>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</si>
  <si>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</si>
  <si>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</si>
  <si>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</si>
  <si>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</si>
  <si>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</si>
  <si>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</si>
  <si>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</si>
  <si>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</si>
  <si>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</si>
  <si>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</si>
  <si>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</si>
  <si>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</si>
  <si>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</si>
  <si>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</si>
  <si>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</si>
  <si>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</si>
  <si>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</si>
  <si>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</si>
  <si>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</si>
  <si>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</si>
  <si>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</si>
  <si>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</si>
  <si>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</si>
  <si>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</si>
  <si>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</si>
  <si>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</si>
  <si>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</si>
  <si>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</si>
  <si>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</si>
  <si>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</si>
  <si>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</si>
  <si>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</si>
  <si>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</si>
  <si>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</si>
  <si>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</si>
  <si>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</si>
  <si>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</si>
  <si>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</si>
  <si>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</si>
  <si>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</si>
  <si>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</si>
  <si>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</si>
  <si>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</si>
  <si>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</si>
  <si>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</si>
  <si>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</si>
  <si>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</si>
  <si>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</si>
  <si>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</si>
  <si>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</si>
  <si>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</si>
  <si>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</si>
  <si>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</si>
  <si>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</si>
  <si>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</si>
  <si>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</si>
  <si>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</si>
  <si>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</si>
  <si>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</si>
  <si>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</si>
  <si>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</si>
  <si>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</si>
  <si>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</si>
  <si>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</si>
  <si>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</si>
  <si>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</si>
  <si>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</si>
  <si>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</si>
  <si>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</si>
  <si>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</si>
  <si>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</si>
  <si>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</si>
  <si>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</si>
  <si>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</si>
  <si>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</si>
  <si>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</si>
  <si>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</si>
  <si>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</si>
  <si>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</si>
  <si>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</si>
  <si>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</si>
  <si>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</si>
  <si>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</si>
  <si>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</si>
  <si>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</si>
  <si>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</si>
  <si>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</si>
  <si>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</si>
  <si>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</si>
  <si>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</si>
  <si>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</si>
  <si>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</si>
  <si>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</si>
  <si>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</si>
  <si>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</si>
  <si>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</si>
  <si>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</si>
  <si>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</si>
  <si>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</si>
  <si>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</si>
  <si>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</si>
  <si>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</si>
  <si>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</si>
  <si>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</si>
  <si>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</si>
  <si>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</si>
  <si>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</si>
  <si>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</si>
  <si>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</si>
  <si>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</si>
  <si>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</si>
  <si>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</si>
  <si>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</si>
  <si>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</si>
  <si>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</si>
  <si>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</si>
  <si>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</si>
  <si>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</si>
  <si>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</si>
  <si>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</si>
  <si>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</si>
  <si>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</si>
  <si>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</si>
  <si>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</si>
  <si>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</si>
  <si>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</si>
  <si>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</si>
  <si>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</si>
  <si>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</si>
  <si>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</si>
  <si>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</si>
  <si>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</si>
  <si>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</si>
  <si>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</si>
  <si>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</si>
  <si>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</si>
  <si>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</si>
  <si>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</si>
  <si>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</si>
  <si>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</si>
  <si>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</si>
  <si>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</si>
  <si>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</si>
  <si>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</si>
  <si>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</si>
  <si>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</si>
  <si>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</si>
  <si>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</si>
  <si>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</si>
  <si>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</si>
  <si>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</si>
  <si>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</si>
  <si>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</si>
  <si>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</si>
  <si>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</si>
  <si>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</si>
  <si>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</si>
  <si>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</si>
  <si>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</si>
  <si>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</si>
  <si>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</si>
  <si>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</si>
  <si>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</si>
  <si>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</si>
  <si>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</si>
  <si>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</si>
  <si>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</si>
  <si>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</si>
  <si>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</si>
  <si>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</si>
  <si>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</si>
  <si>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</si>
  <si>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</si>
  <si>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</si>
  <si>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</si>
  <si>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</si>
  <si>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</si>
  <si>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</si>
  <si>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</si>
  <si>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</si>
  <si>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</si>
  <si>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</si>
  <si>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</si>
  <si>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</si>
  <si>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</si>
  <si>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</si>
  <si>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</si>
  <si>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</si>
  <si>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</si>
  <si>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</si>
  <si>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</si>
  <si>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</si>
  <si>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</si>
  <si>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</si>
  <si>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</si>
  <si>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</si>
  <si>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</si>
  <si>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</si>
  <si>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</si>
  <si>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</si>
  <si>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</si>
  <si>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</si>
  <si>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</si>
  <si>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</si>
  <si>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</si>
  <si>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</si>
  <si>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</si>
  <si>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</si>
  <si>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</si>
  <si>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</si>
  <si>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</si>
  <si>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</si>
  <si>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</si>
  <si>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</si>
  <si>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</si>
  <si>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</si>
  <si>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</si>
  <si>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</si>
  <si>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</si>
  <si>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</si>
  <si>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</si>
  <si>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</si>
  <si>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</si>
  <si>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</si>
  <si>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</si>
  <si>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</si>
  <si>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</si>
  <si>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</si>
  <si>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</si>
  <si>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</si>
  <si>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</si>
  <si>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</si>
  <si>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</si>
  <si>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</si>
  <si>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</si>
  <si>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</si>
  <si>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</si>
  <si>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</si>
  <si>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</si>
  <si>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</si>
  <si>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</si>
  <si>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</si>
  <si>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</si>
  <si>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</si>
  <si>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</si>
  <si>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</si>
  <si>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</si>
  <si>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</si>
  <si>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</si>
  <si>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</si>
  <si>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</si>
  <si>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</si>
  <si>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</si>
  <si>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</si>
  <si>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</si>
  <si>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</si>
  <si>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</si>
  <si>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</si>
  <si>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</si>
  <si>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</si>
  <si>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</si>
  <si>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</si>
  <si>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</si>
  <si>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</si>
  <si>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</si>
  <si>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</si>
  <si>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</si>
  <si>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</si>
  <si>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</si>
  <si>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</si>
  <si>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</si>
  <si>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</si>
  <si>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</si>
  <si>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</si>
  <si>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</si>
  <si>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</si>
  <si>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</si>
  <si>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</si>
  <si>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</si>
  <si>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</si>
  <si>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</si>
  <si>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</si>
  <si>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</si>
  <si>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</si>
  <si>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</si>
  <si>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</si>
  <si>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</si>
  <si>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</si>
  <si>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</si>
  <si>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</si>
  <si>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</si>
  <si>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</si>
  <si>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</si>
  <si>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</si>
  <si>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</si>
  <si>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</si>
  <si>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</si>
  <si>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</si>
  <si>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</si>
  <si>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</si>
  <si>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</si>
  <si>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</si>
  <si>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</si>
  <si>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</si>
  <si>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</si>
  <si>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</si>
  <si>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</si>
  <si>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</si>
  <si>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</si>
  <si>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</si>
  <si>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</si>
  <si>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</si>
  <si>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</si>
  <si>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</si>
  <si>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</si>
  <si>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</si>
  <si>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</si>
  <si>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</si>
  <si>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</si>
  <si>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</si>
  <si>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</si>
  <si>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</si>
  <si>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</si>
  <si>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</si>
  <si>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</si>
  <si>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</si>
  <si>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</si>
  <si>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</si>
  <si>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</si>
  <si>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</si>
  <si>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</si>
  <si>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</si>
  <si>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</si>
  <si>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</si>
  <si>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</si>
  <si>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</si>
  <si>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</si>
  <si>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</si>
  <si>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</si>
  <si>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</si>
  <si>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</si>
  <si>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</si>
  <si>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</si>
  <si>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</si>
  <si>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</si>
  <si>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</si>
  <si>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</si>
  <si>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</si>
  <si>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</si>
  <si>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</si>
  <si>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</si>
  <si>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</si>
  <si>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</si>
  <si>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</si>
  <si>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</si>
  <si>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</si>
  <si>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</si>
  <si>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</si>
  <si>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</si>
  <si>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</si>
  <si>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</si>
  <si>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</si>
  <si>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</si>
  <si>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</si>
  <si>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</si>
  <si>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</si>
  <si>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</si>
  <si>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</si>
  <si>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</si>
  <si>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</si>
  <si>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</si>
  <si>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</si>
  <si>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</si>
  <si>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</si>
  <si>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</si>
  <si>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</si>
  <si>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</si>
  <si>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</si>
  <si>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</si>
  <si>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</si>
  <si>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</si>
  <si>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</si>
  <si>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</si>
  <si>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</si>
  <si>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</si>
  <si>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</si>
  <si>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</si>
  <si>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</si>
  <si>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</si>
  <si>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</si>
  <si>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</si>
  <si>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</si>
  <si>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</si>
  <si>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</si>
  <si>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</si>
  <si>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</si>
  <si>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</si>
  <si>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</si>
  <si>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</si>
  <si>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</si>
  <si>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</si>
  <si>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</si>
  <si>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</si>
  <si>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</si>
  <si>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</si>
  <si>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</si>
  <si>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</si>
  <si>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</si>
  <si>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</si>
  <si>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</si>
  <si>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</si>
  <si>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</si>
  <si>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</si>
  <si>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</si>
  <si>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</si>
  <si>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</si>
  <si>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</si>
  <si>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</si>
  <si>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</si>
  <si>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</si>
  <si>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</si>
  <si>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</si>
  <si>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</si>
  <si>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</si>
  <si>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</si>
  <si>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</si>
  <si>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</si>
  <si>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</si>
  <si>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</si>
  <si>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</si>
  <si>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</si>
  <si>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</si>
  <si>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</si>
  <si>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</si>
  <si>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</si>
  <si>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</si>
  <si>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</si>
  <si>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</si>
  <si>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</si>
  <si>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</si>
  <si>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</si>
  <si>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</si>
  <si>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</si>
  <si>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</si>
  <si>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</si>
  <si>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</si>
  <si>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</si>
  <si>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</si>
  <si>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</si>
  <si>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</si>
  <si>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</si>
  <si>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</si>
  <si>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</si>
  <si>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</si>
  <si>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</si>
  <si>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</si>
  <si>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</si>
  <si>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</si>
  <si>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</si>
  <si>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</si>
  <si>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</si>
  <si>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</si>
  <si>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</si>
  <si>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</si>
  <si>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</si>
  <si>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</si>
  <si>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</si>
  <si>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</si>
  <si>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</si>
  <si>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</si>
  <si>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</si>
  <si>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</si>
  <si>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</si>
  <si>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</si>
  <si>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</si>
  <si>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</si>
  <si>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</si>
  <si>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</si>
  <si>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</si>
  <si>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</si>
  <si>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</si>
  <si>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</si>
  <si>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</si>
  <si>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</si>
  <si>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</si>
  <si>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</si>
  <si>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</si>
  <si>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</si>
  <si>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</si>
  <si>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</si>
  <si>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</si>
  <si>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</si>
  <si>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</si>
  <si>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</si>
  <si>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</si>
  <si>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</si>
  <si>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</si>
  <si>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</si>
  <si>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</si>
  <si>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</si>
  <si>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</si>
  <si>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</si>
  <si>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</si>
  <si>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</si>
  <si>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</si>
  <si>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</si>
  <si>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</si>
  <si>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</si>
  <si>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</si>
  <si>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</si>
  <si>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</si>
  <si>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</si>
  <si>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</si>
  <si>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</si>
  <si>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</si>
  <si>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</si>
  <si>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</si>
  <si>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</si>
  <si>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</si>
  <si>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</si>
  <si>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</si>
  <si>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</si>
  <si>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</si>
  <si>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</si>
  <si>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</si>
  <si>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</si>
  <si>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</si>
  <si>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</si>
  <si>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</si>
  <si>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</si>
  <si>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</si>
  <si>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</si>
  <si>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</si>
  <si>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</si>
  <si>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</si>
  <si>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</si>
  <si>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</si>
  <si>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</si>
  <si>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</si>
  <si>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</si>
  <si>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</si>
  <si>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</si>
  <si>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</si>
  <si>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</si>
  <si>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</si>
  <si>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</si>
  <si>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</si>
  <si>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</si>
  <si>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</si>
  <si>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</si>
  <si>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</si>
  <si>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</si>
  <si>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</si>
  <si>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</si>
  <si>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</si>
  <si>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</si>
  <si>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</si>
  <si>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</si>
  <si>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</si>
  <si>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</si>
  <si>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</si>
  <si>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</si>
  <si>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</si>
  <si>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</si>
  <si>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</si>
  <si>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</si>
  <si>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</si>
  <si>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</si>
  <si>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</si>
  <si>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</si>
  <si>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</si>
  <si>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</si>
  <si>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</si>
  <si>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</si>
  <si>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</si>
  <si>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</si>
  <si>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</si>
  <si>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</si>
  <si>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</si>
  <si>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</si>
  <si>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</si>
  <si>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</si>
  <si>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</si>
  <si>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</si>
  <si>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</si>
  <si>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</si>
  <si>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</si>
  <si>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</si>
  <si>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</si>
  <si>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</si>
  <si>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</si>
  <si>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</si>
  <si>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</si>
  <si>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</si>
  <si>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</si>
  <si>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</si>
  <si>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</si>
  <si>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</si>
  <si>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</si>
  <si>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</si>
  <si>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</si>
  <si>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</si>
  <si>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</si>
  <si>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</si>
  <si>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</si>
  <si>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</si>
  <si>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</si>
  <si>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</si>
  <si>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</si>
  <si>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</si>
  <si>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</si>
  <si>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</si>
  <si>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</si>
  <si>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</si>
  <si>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</si>
  <si>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</si>
  <si>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</si>
  <si>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</si>
  <si>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</si>
  <si>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</si>
  <si>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</si>
  <si>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</si>
  <si>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</si>
  <si>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</si>
  <si>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</si>
  <si>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</si>
  <si>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</si>
  <si>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</si>
  <si>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</si>
  <si>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</si>
  <si>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</si>
  <si>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</si>
  <si>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</si>
  <si>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</si>
  <si>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</si>
  <si>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</si>
  <si>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</si>
  <si>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</si>
  <si>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</si>
  <si>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</si>
  <si>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</si>
  <si>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</si>
  <si>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</si>
  <si>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</si>
  <si>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</si>
  <si>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</si>
  <si>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</si>
  <si>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</si>
  <si>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</si>
  <si>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</si>
  <si>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</si>
  <si>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</si>
  <si>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</si>
  <si>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</si>
  <si>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</si>
  <si>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</si>
  <si>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</si>
  <si>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</si>
  <si>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</si>
  <si>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</si>
  <si>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</si>
  <si>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</si>
  <si>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</si>
  <si>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</si>
  <si>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</si>
  <si>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</si>
  <si>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</si>
  <si>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</si>
  <si>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</si>
  <si>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</si>
  <si>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</si>
  <si>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</si>
  <si>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</si>
  <si>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</si>
  <si>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</si>
  <si>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</si>
  <si>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</si>
  <si>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</si>
  <si>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</si>
  <si>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</si>
  <si>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</si>
  <si>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</si>
  <si>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</si>
  <si>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</si>
  <si>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</si>
  <si>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</si>
  <si>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</si>
  <si>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</si>
  <si>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</si>
  <si>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</si>
  <si>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</si>
  <si>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</si>
  <si>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</si>
  <si>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</si>
  <si>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</si>
  <si>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</si>
  <si>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</si>
  <si>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</si>
  <si>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</si>
  <si>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</si>
  <si>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</si>
  <si>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</si>
  <si>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</si>
  <si>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</si>
  <si>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</si>
  <si>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</si>
  <si>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</si>
  <si>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</si>
  <si>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</si>
  <si>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</si>
  <si>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</si>
  <si>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</si>
  <si>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</si>
  <si>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</si>
  <si>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</si>
  <si>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</si>
  <si>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</si>
  <si>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</si>
  <si>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</si>
  <si>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</si>
  <si>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</si>
  <si>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</si>
  <si>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</si>
  <si>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</si>
  <si>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</si>
  <si>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</si>
  <si>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</si>
  <si>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</si>
  <si>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</si>
  <si>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</si>
  <si>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</si>
  <si>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</si>
  <si>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</si>
  <si>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</si>
  <si>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</si>
  <si>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</si>
  <si>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</si>
  <si>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</si>
  <si>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</si>
  <si>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</si>
  <si>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</si>
  <si>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</si>
  <si>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</si>
  <si>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</si>
  <si>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</si>
  <si>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</si>
  <si>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</si>
  <si>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</si>
  <si>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</si>
  <si>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</si>
  <si>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</si>
  <si>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</si>
  <si>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</si>
  <si>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</si>
  <si>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</si>
  <si>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</si>
  <si>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</si>
  <si>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</si>
  <si>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</si>
  <si>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</si>
  <si>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</si>
  <si>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</si>
  <si>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</si>
  <si>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</si>
  <si>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</si>
  <si>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</si>
  <si>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</si>
  <si>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</si>
  <si>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</si>
  <si>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</si>
  <si>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</si>
  <si>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</si>
  <si>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</si>
  <si>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</si>
  <si>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</si>
  <si>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</si>
  <si>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</si>
  <si>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</si>
  <si>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</si>
  <si>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</si>
  <si>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</si>
  <si>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</si>
  <si>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</si>
  <si>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</si>
  <si>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</si>
  <si>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</si>
  <si>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</si>
  <si>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</si>
  <si>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</si>
  <si>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</si>
  <si>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</si>
  <si>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</si>
  <si>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</si>
  <si>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</si>
  <si>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</si>
  <si>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</si>
  <si>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</si>
  <si>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</si>
  <si>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</si>
  <si>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</si>
  <si>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</si>
  <si>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</si>
  <si>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</si>
  <si>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</si>
  <si>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</si>
  <si>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</si>
  <si>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</si>
  <si>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</si>
  <si>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</si>
  <si>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</si>
  <si>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</si>
  <si>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</si>
  <si>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</si>
  <si>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</si>
  <si>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</si>
  <si>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</si>
  <si>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</si>
  <si>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</si>
  <si>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</si>
  <si>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</si>
  <si>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</si>
  <si>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</si>
  <si>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</si>
  <si>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</si>
  <si>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</si>
  <si>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</si>
  <si>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</si>
  <si>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</si>
  <si>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</si>
  <si>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</si>
  <si>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</si>
  <si>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</si>
  <si>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</si>
  <si>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</si>
  <si>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</si>
  <si>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</si>
  <si>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</si>
  <si>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</si>
  <si>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</si>
  <si>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</si>
  <si>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</si>
  <si>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</si>
  <si>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</si>
  <si>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</si>
  <si>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</si>
  <si>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</si>
  <si>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</si>
  <si>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</si>
  <si>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</si>
  <si>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</si>
  <si>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</si>
  <si>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</si>
  <si>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</si>
  <si>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</si>
  <si>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</si>
  <si>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</si>
  <si>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</si>
  <si>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</si>
  <si>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</si>
  <si>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</si>
  <si>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</si>
  <si>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</si>
  <si>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</si>
  <si>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</si>
  <si>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</si>
  <si>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</si>
  <si>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</si>
  <si>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</si>
  <si>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</si>
  <si>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</si>
  <si>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</si>
  <si>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</si>
  <si>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</si>
  <si>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</si>
  <si>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</si>
  <si>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</si>
  <si>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</si>
  <si>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</si>
  <si>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</si>
  <si>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</si>
  <si>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</si>
  <si>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</si>
  <si>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</si>
  <si>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</si>
  <si>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</si>
  <si>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</si>
  <si>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</si>
  <si>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</si>
  <si>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</si>
  <si>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</si>
  <si>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</si>
  <si>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</si>
  <si>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</si>
  <si>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</si>
  <si>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</si>
  <si>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</si>
  <si>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</si>
  <si>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</si>
  <si>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</si>
  <si>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</si>
  <si>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</si>
  <si>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</si>
  <si>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</si>
  <si>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</si>
  <si>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</si>
  <si>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</si>
  <si>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</si>
  <si>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</si>
  <si>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</si>
  <si>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</si>
  <si>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</si>
  <si>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</si>
  <si>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</si>
  <si>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</si>
  <si>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</si>
  <si>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</si>
  <si>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</si>
  <si>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</si>
  <si>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</si>
  <si>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</si>
  <si>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</si>
  <si>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</si>
  <si>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</si>
  <si>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</si>
  <si>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</si>
  <si>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</si>
  <si>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</si>
  <si>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</si>
  <si>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</si>
  <si>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</si>
  <si>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</si>
  <si>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</si>
  <si>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</si>
  <si>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</si>
  <si>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</si>
  <si>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</si>
  <si>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</si>
  <si>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</si>
  <si>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</si>
  <si>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</si>
  <si>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</si>
  <si>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</si>
  <si>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</si>
  <si>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</si>
  <si>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</si>
  <si>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</si>
  <si>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</si>
  <si>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</si>
  <si>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</si>
  <si>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</si>
  <si>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</si>
  <si>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</si>
  <si>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</si>
  <si>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</si>
  <si>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</si>
  <si>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</si>
  <si>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</si>
  <si>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</si>
  <si>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</si>
  <si>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</si>
  <si>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</si>
  <si>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</si>
  <si>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</si>
  <si>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</si>
  <si>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</si>
  <si>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</si>
  <si>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</si>
  <si>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</si>
  <si>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</si>
  <si>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</si>
  <si>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</si>
  <si>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</si>
  <si>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</si>
  <si>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</si>
  <si>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</si>
  <si>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</si>
  <si>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</si>
  <si>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</si>
  <si>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</si>
  <si>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</si>
  <si>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</si>
  <si>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</si>
  <si>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</si>
  <si>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</si>
  <si>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</si>
  <si>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</si>
  <si>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</si>
  <si>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</si>
  <si>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</si>
  <si>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</si>
  <si>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</si>
  <si>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</si>
  <si>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</si>
  <si>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</si>
  <si>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</si>
  <si>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</si>
  <si>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</si>
  <si>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</si>
  <si>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</si>
  <si>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</si>
  <si>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</si>
  <si>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</si>
  <si>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</si>
  <si>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</si>
  <si>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</si>
  <si>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</si>
  <si>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</si>
  <si>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</si>
  <si>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</si>
  <si>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</si>
  <si>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</si>
  <si>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</si>
  <si>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</si>
  <si>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</si>
  <si>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</si>
  <si>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</si>
  <si>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</si>
  <si>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</si>
  <si>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</si>
  <si>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</si>
  <si>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</si>
  <si>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</si>
  <si>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</si>
  <si>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</si>
  <si>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</si>
  <si>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</si>
  <si>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</si>
  <si>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</si>
  <si>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</si>
  <si>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</si>
  <si>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</si>
  <si>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</si>
  <si>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</si>
  <si>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</si>
  <si>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</si>
  <si>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</si>
  <si>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</si>
  <si>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</si>
  <si>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</si>
  <si>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</si>
  <si>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</si>
  <si>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</si>
  <si>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</si>
  <si>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</si>
  <si>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</si>
  <si>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</si>
  <si>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</si>
  <si>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</si>
  <si>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</si>
  <si>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</si>
  <si>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</si>
  <si>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</si>
  <si>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</si>
  <si>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</si>
  <si>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</si>
  <si>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</si>
  <si>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</si>
  <si>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</si>
  <si>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</si>
  <si>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</si>
  <si>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</si>
  <si>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</si>
  <si>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</si>
  <si>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</si>
  <si>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</si>
  <si>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</si>
  <si>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</si>
  <si>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</si>
  <si>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</si>
  <si>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</si>
  <si>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</si>
  <si>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</si>
  <si>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</si>
  <si>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</si>
  <si>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</si>
  <si>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</si>
  <si>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</si>
  <si>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</si>
  <si>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</si>
  <si>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</si>
  <si>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</si>
  <si>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</si>
  <si>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</si>
  <si>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</si>
  <si>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</si>
  <si>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</si>
  <si>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</si>
  <si>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</si>
  <si>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</si>
  <si>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</si>
  <si>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</si>
  <si>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</si>
  <si>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</si>
  <si>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</si>
  <si>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</si>
  <si>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</si>
  <si>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</si>
  <si>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</si>
  <si>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</si>
  <si>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</si>
  <si>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</si>
  <si>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</si>
  <si>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</si>
  <si>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</si>
  <si>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</si>
  <si>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</si>
  <si>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</si>
  <si>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</si>
  <si>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</si>
  <si>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</si>
  <si>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</si>
  <si>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</si>
  <si>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</si>
  <si>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</si>
  <si>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</si>
  <si>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</si>
  <si>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</si>
  <si>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</si>
  <si>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</si>
  <si>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</si>
  <si>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</si>
  <si>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</si>
  <si>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</si>
  <si>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</si>
  <si>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</si>
  <si>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</si>
  <si>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</si>
  <si>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</si>
  <si>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</si>
  <si>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</si>
  <si>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</si>
  <si>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</si>
  <si>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</si>
  <si>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</si>
  <si>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</si>
  <si>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</si>
  <si>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</si>
  <si>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</si>
  <si>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</si>
  <si>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</si>
  <si>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</si>
  <si>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</si>
  <si>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</si>
  <si>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</si>
  <si>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</si>
  <si>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</si>
  <si>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</si>
  <si>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</si>
  <si>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</si>
  <si>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</si>
  <si>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</si>
  <si>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</si>
  <si>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</si>
  <si>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</si>
  <si>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</si>
  <si>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</si>
  <si>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</si>
  <si>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</si>
  <si>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</si>
  <si>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</si>
  <si>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</si>
  <si>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</si>
  <si>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</si>
  <si>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</si>
  <si>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</si>
  <si>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</si>
  <si>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</si>
  <si>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</si>
  <si>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</si>
  <si>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</si>
  <si>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</si>
  <si>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</si>
  <si>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</si>
  <si>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</si>
  <si>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</si>
  <si>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</si>
  <si>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</si>
  <si>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</si>
  <si>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</si>
  <si>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</si>
  <si>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</si>
  <si>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</si>
  <si>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</si>
  <si>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</si>
  <si>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</si>
  <si>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</si>
  <si>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</si>
  <si>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</si>
  <si>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</si>
  <si>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</si>
  <si>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</si>
  <si>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</si>
  <si>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</si>
  <si>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</si>
  <si>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</si>
  <si>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</si>
  <si>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</si>
  <si>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</si>
  <si>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</si>
  <si>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</si>
  <si>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</si>
  <si>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</si>
  <si>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</si>
  <si>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</si>
  <si>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</si>
  <si>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</si>
  <si>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</si>
  <si>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</si>
  <si>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</si>
  <si>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</si>
  <si>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</si>
  <si>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</si>
  <si>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</si>
  <si>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</si>
  <si>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</si>
  <si>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</si>
  <si>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</si>
  <si>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</si>
  <si>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</si>
  <si>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</si>
  <si>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</si>
  <si>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</si>
  <si>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</si>
  <si>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</si>
  <si>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</si>
  <si>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</si>
  <si>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</si>
  <si>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</si>
  <si>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</si>
  <si>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</si>
  <si>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</si>
  <si>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</si>
  <si>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</si>
  <si>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</si>
  <si>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</si>
  <si>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</si>
  <si>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</si>
  <si>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</si>
  <si>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</si>
  <si>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</si>
  <si>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</si>
  <si>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</si>
  <si>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</si>
  <si>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</si>
  <si>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</si>
  <si>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</si>
  <si>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</si>
  <si>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</si>
  <si>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</si>
  <si>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</si>
  <si>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</si>
  <si>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</si>
  <si>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</si>
  <si>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</si>
  <si>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</si>
  <si>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</si>
  <si>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</si>
  <si>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</si>
  <si>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</si>
  <si>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</si>
  <si>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</si>
  <si>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</si>
  <si>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</si>
  <si>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</si>
  <si>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</si>
  <si>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</si>
  <si>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</si>
  <si>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</si>
  <si>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</si>
  <si>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</si>
  <si>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</si>
  <si>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</si>
  <si>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</si>
  <si>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</si>
  <si>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</si>
  <si>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</si>
  <si>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</si>
  <si>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</si>
  <si>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</si>
  <si>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</si>
  <si>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</si>
  <si>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</si>
  <si>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</si>
  <si>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</si>
  <si>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</si>
  <si>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</si>
  <si>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</si>
  <si>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</si>
  <si>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</si>
  <si>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</si>
  <si>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</si>
  <si>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</si>
  <si>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</si>
  <si>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</si>
  <si>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</si>
  <si>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</si>
  <si>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</si>
  <si>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</si>
  <si>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</si>
  <si>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</si>
  <si>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</si>
  <si>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</si>
  <si>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</si>
  <si>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</si>
  <si>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</si>
  <si>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</si>
  <si>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</si>
  <si>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</si>
  <si>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</si>
  <si>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</si>
  <si>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</si>
  <si>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</si>
  <si>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</si>
  <si>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</si>
  <si>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</si>
  <si>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</si>
  <si>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</si>
  <si>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</si>
  <si>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</si>
  <si>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</si>
  <si>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</si>
  <si>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</si>
  <si>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</si>
  <si>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</si>
  <si>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</si>
  <si>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</si>
  <si>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</si>
  <si>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</si>
  <si>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</si>
  <si>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</si>
  <si>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</si>
  <si>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</si>
  <si>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</si>
  <si>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</si>
  <si>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</si>
  <si>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</si>
  <si>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</si>
  <si>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</si>
  <si>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</si>
  <si>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</si>
  <si>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</si>
  <si>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</si>
  <si>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</si>
  <si>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</si>
  <si>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</si>
  <si>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</si>
  <si>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</si>
  <si>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</si>
  <si>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</si>
  <si>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</si>
  <si>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</si>
  <si>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</si>
  <si>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</si>
  <si>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</si>
  <si>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</si>
  <si>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</si>
  <si>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</si>
  <si>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</si>
  <si>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</si>
  <si>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</si>
  <si>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</si>
  <si>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</si>
  <si>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</si>
  <si>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</si>
  <si>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</si>
  <si>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</si>
  <si>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</si>
  <si>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</si>
  <si>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</si>
  <si>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</si>
  <si>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</si>
  <si>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</si>
  <si>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</si>
  <si>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</si>
  <si>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</si>
  <si>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</si>
  <si>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</si>
  <si>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</si>
  <si>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</si>
  <si>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</si>
  <si>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</si>
  <si>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</si>
  <si>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</si>
  <si>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</si>
  <si>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</si>
  <si>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</si>
  <si>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</si>
  <si>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</si>
  <si>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</si>
  <si>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</si>
  <si>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</si>
  <si>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</si>
  <si>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</si>
  <si>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</si>
  <si>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</si>
  <si>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</si>
  <si>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</si>
  <si>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</si>
  <si>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</si>
  <si>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</si>
  <si>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</si>
  <si>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</si>
  <si>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</si>
  <si>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</si>
  <si>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</si>
  <si>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</si>
  <si>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</si>
  <si>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</si>
  <si>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</si>
  <si>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</si>
  <si>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</si>
  <si>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</si>
  <si>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</si>
  <si>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</si>
  <si>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</si>
  <si>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</si>
  <si>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</si>
  <si>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</si>
  <si>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</si>
  <si>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</si>
  <si>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</si>
  <si>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</si>
  <si>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</si>
  <si>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</si>
  <si>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</si>
  <si>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</si>
  <si>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</si>
  <si>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</si>
  <si>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</si>
  <si>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</si>
  <si>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</si>
  <si>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</si>
  <si>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</si>
  <si>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</si>
  <si>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</si>
  <si>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</si>
  <si>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</si>
  <si>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</si>
  <si>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</si>
  <si>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</si>
  <si>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</si>
  <si>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</si>
  <si>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</si>
  <si>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</si>
  <si>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</si>
  <si>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</si>
  <si>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</si>
  <si>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</si>
  <si>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</si>
  <si>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</si>
  <si>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</si>
  <si>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</si>
  <si>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</si>
  <si>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</si>
  <si>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</si>
  <si>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</si>
  <si>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</si>
  <si>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</si>
  <si>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</si>
  <si>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</si>
  <si>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</si>
  <si>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</si>
  <si>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</si>
  <si>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</si>
  <si>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</si>
  <si>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</si>
  <si>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</si>
  <si>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</si>
  <si>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</si>
  <si>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</si>
  <si>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</si>
  <si>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</si>
  <si>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</si>
  <si>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</si>
  <si>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</si>
  <si>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</si>
  <si>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</si>
  <si>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</si>
  <si>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</si>
  <si>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</si>
  <si>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</si>
  <si>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</si>
  <si>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</si>
  <si>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</si>
  <si>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</si>
  <si>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</si>
  <si>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</si>
  <si>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</si>
  <si>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</si>
  <si>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</si>
  <si>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</si>
  <si>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</si>
  <si>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</si>
  <si>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</si>
  <si>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</si>
  <si>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</si>
  <si>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</si>
  <si>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</si>
  <si>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</si>
  <si>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</si>
  <si>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</si>
  <si>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</si>
  <si>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</si>
  <si>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</si>
  <si>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</si>
  <si>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</si>
  <si>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</si>
  <si>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</si>
  <si>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</si>
  <si>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</si>
  <si>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</si>
  <si>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</si>
  <si>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</si>
  <si>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</si>
  <si>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</si>
  <si>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</si>
  <si>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</si>
  <si>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</si>
  <si>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</si>
  <si>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</si>
  <si>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</si>
  <si>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</si>
  <si>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</si>
  <si>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</si>
  <si>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</si>
  <si>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</si>
  <si>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</si>
  <si>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</si>
  <si>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</si>
  <si>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</si>
  <si>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</si>
  <si>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</si>
  <si>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</si>
  <si>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</si>
  <si>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</si>
  <si>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</si>
  <si>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</si>
  <si>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</si>
  <si>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</si>
  <si>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</si>
  <si>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</si>
  <si>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</si>
  <si>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</si>
  <si>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</si>
  <si>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</si>
  <si>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</si>
  <si>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</si>
  <si>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</si>
  <si>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</si>
  <si>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</si>
  <si>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</si>
  <si>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</si>
  <si>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</si>
  <si>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</si>
  <si>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</si>
  <si>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</si>
  <si>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</si>
  <si>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</si>
  <si>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</si>
  <si>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</si>
  <si>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</si>
  <si>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</si>
  <si>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</si>
  <si>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</si>
  <si>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</si>
  <si>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</si>
  <si>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</si>
  <si>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</si>
  <si>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</si>
  <si>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</si>
  <si>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</si>
  <si>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</si>
  <si>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</si>
  <si>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</si>
  <si>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</si>
  <si>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</si>
  <si>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</si>
  <si>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</si>
  <si>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</si>
  <si>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</si>
  <si>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</si>
  <si>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</si>
  <si>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</si>
  <si>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</si>
  <si>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</si>
  <si>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</si>
  <si>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</si>
  <si>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</si>
  <si>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</si>
  <si>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</si>
  <si>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</si>
  <si>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</si>
  <si>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</si>
  <si>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</si>
  <si>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</si>
  <si>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</si>
  <si>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</si>
  <si>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</si>
  <si>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</si>
  <si>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</si>
  <si>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</si>
  <si>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</si>
  <si>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</si>
  <si>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</si>
  <si>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</si>
  <si>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</si>
  <si>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</si>
  <si>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</si>
  <si>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</si>
  <si>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</si>
  <si>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</si>
  <si>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</si>
  <si>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</si>
  <si>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</si>
  <si>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</si>
  <si>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</si>
  <si>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</si>
  <si>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</si>
  <si>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</si>
  <si>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</si>
  <si>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</si>
  <si>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</si>
  <si>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</si>
  <si>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</si>
  <si>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</si>
  <si>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</si>
  <si>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</si>
  <si>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</si>
  <si>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</si>
  <si>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</si>
  <si>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</si>
  <si>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</si>
  <si>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</si>
  <si>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</si>
  <si>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</si>
  <si>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</si>
  <si>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</si>
  <si>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</si>
  <si>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</si>
  <si>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</si>
  <si>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</si>
  <si>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</si>
  <si>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</si>
  <si>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</si>
  <si>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</si>
  <si>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</si>
  <si>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</si>
  <si>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</si>
  <si>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</si>
  <si>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</si>
  <si>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</si>
  <si>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</si>
  <si>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</si>
  <si>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</si>
  <si>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</si>
  <si>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</si>
  <si>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</si>
  <si>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</si>
  <si>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</si>
  <si>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</si>
  <si>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</si>
  <si>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</si>
  <si>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</si>
  <si>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</si>
  <si>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</si>
  <si>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</si>
  <si>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</si>
  <si>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</si>
  <si>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</si>
  <si>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</si>
  <si>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</si>
  <si>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</si>
  <si>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</si>
  <si>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</si>
  <si>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</si>
  <si>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</si>
  <si>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</si>
  <si>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</si>
  <si>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</si>
  <si>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</si>
  <si>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</si>
  <si>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</si>
  <si>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</si>
  <si>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</si>
  <si>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</si>
  <si>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</si>
  <si>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</si>
  <si>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</si>
  <si>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</si>
  <si>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</si>
  <si>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</si>
  <si>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</si>
  <si>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</si>
  <si>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</si>
  <si>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</si>
  <si>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</si>
  <si>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</si>
  <si>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</si>
  <si>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</si>
  <si>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</si>
  <si>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</si>
  <si>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</si>
  <si>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</si>
  <si>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</si>
  <si>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</si>
  <si>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</si>
  <si>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</si>
  <si>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</si>
  <si>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</si>
  <si>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</si>
  <si>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</si>
  <si>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</si>
  <si>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</si>
  <si>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</si>
  <si>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</si>
  <si>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</si>
  <si>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</si>
  <si>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</si>
  <si>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</si>
  <si>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</si>
  <si>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</si>
  <si>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</si>
  <si>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</si>
  <si>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</si>
  <si>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</si>
  <si>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</si>
  <si>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</si>
  <si>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</si>
  <si>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</si>
  <si>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</si>
  <si>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</si>
  <si>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</si>
  <si>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</si>
  <si>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</si>
  <si>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</si>
  <si>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</si>
  <si>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</si>
  <si>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</si>
  <si>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</si>
  <si>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</si>
  <si>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</si>
  <si>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</si>
  <si>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</si>
  <si>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</si>
  <si>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</si>
  <si>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</si>
  <si>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</si>
  <si>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</si>
  <si>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</si>
  <si>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</si>
  <si>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</si>
  <si>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</si>
  <si>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</si>
  <si>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</si>
  <si>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</si>
  <si>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</si>
  <si>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</si>
  <si>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</si>
  <si>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</si>
  <si>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</si>
  <si>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</si>
  <si>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</si>
  <si>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</si>
  <si>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</si>
  <si>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</si>
  <si>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</si>
  <si>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</si>
  <si>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</si>
  <si>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</si>
  <si>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</si>
  <si>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</si>
  <si>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</si>
  <si>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</si>
  <si>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</si>
  <si>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</si>
  <si>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</si>
  <si>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</si>
  <si>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</si>
  <si>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</si>
  <si>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</si>
  <si>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</si>
  <si>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</si>
  <si>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</si>
  <si>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</si>
  <si>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</si>
  <si>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</si>
  <si>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</si>
  <si>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</si>
  <si>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</si>
  <si>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</si>
  <si>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</si>
  <si>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</si>
  <si>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</si>
  <si>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</si>
  <si>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</si>
  <si>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</si>
  <si>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</si>
  <si>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</si>
  <si>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</si>
  <si>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</si>
  <si>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</si>
  <si>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</si>
  <si>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</si>
  <si>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</si>
  <si>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</si>
  <si>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</si>
  <si>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</si>
  <si>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</si>
  <si>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</si>
  <si>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</si>
  <si>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</si>
  <si>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</si>
  <si>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</si>
  <si>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</si>
  <si>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</si>
  <si>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</si>
  <si>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</si>
  <si>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</si>
  <si>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</si>
  <si>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</si>
  <si>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</si>
  <si>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</si>
  <si>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</si>
  <si>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</si>
  <si>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</si>
  <si>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</si>
  <si>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</si>
  <si>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</si>
  <si>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</si>
  <si>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</si>
  <si>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</si>
  <si>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</si>
  <si>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</si>
  <si>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</si>
  <si>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</si>
  <si>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</si>
  <si>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</si>
  <si>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</si>
  <si>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</si>
  <si>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</si>
  <si>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</si>
  <si>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</si>
  <si>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</si>
  <si>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</si>
  <si>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</si>
  <si>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</si>
  <si>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</si>
  <si>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</si>
  <si>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</si>
  <si>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</si>
  <si>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</si>
  <si>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</si>
  <si>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</si>
  <si>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</si>
  <si>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</si>
  <si>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</si>
  <si>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</si>
  <si>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</si>
  <si>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</si>
  <si>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</si>
  <si>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</si>
  <si>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</si>
  <si>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</si>
  <si>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</si>
  <si>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</si>
  <si>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</si>
  <si>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</si>
  <si>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</si>
  <si>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</si>
  <si>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</si>
  <si>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</si>
  <si>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</si>
  <si>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</si>
  <si>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</si>
  <si>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</si>
  <si>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</si>
  <si>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</si>
  <si>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</si>
  <si>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</si>
  <si>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</si>
  <si>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</si>
  <si>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</si>
  <si>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</si>
  <si>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</si>
  <si>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</si>
  <si>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</si>
  <si>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</si>
  <si>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</si>
  <si>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</si>
  <si>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</si>
  <si>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</si>
  <si>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</si>
  <si>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</si>
  <si>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</si>
  <si>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</si>
  <si>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</si>
  <si>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</si>
  <si>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</si>
  <si>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</si>
  <si>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</si>
  <si>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</si>
  <si>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</si>
  <si>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</si>
  <si>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</si>
  <si>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</si>
  <si>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</si>
  <si>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</si>
  <si>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</si>
  <si>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</si>
  <si>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</si>
  <si>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</si>
  <si>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</si>
  <si>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</si>
  <si>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</si>
  <si>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</si>
  <si>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</si>
  <si>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</si>
  <si>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</si>
  <si>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</si>
  <si>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</si>
  <si>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</si>
  <si>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</si>
  <si>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</si>
  <si>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</si>
  <si>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</si>
  <si>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</si>
  <si>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</si>
  <si>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</si>
  <si>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</si>
  <si>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</si>
  <si>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</si>
  <si>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</si>
  <si>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</si>
  <si>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</si>
  <si>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</si>
  <si>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</si>
  <si>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</si>
  <si>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</si>
  <si>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</si>
  <si>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</si>
  <si>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</si>
  <si>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</si>
  <si>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</si>
  <si>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</si>
  <si>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</si>
  <si>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</si>
  <si>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</si>
  <si>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</si>
  <si>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</si>
  <si>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</si>
  <si>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</si>
  <si>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</si>
  <si>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</si>
  <si>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</si>
  <si>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</si>
  <si>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</si>
  <si>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</si>
  <si>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</si>
  <si>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</si>
  <si>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</si>
  <si>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</si>
  <si>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</si>
  <si>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</si>
  <si>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</si>
  <si>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</si>
  <si>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</si>
  <si>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</si>
  <si>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</si>
  <si>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</si>
  <si>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</si>
  <si>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</si>
  <si>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</si>
  <si>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</si>
  <si>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</si>
  <si>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</si>
  <si>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</si>
  <si>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</si>
  <si>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</si>
  <si>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</si>
  <si>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</si>
  <si>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</si>
  <si>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</si>
  <si>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</si>
  <si>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</si>
  <si>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</si>
  <si>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</si>
  <si>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</si>
  <si>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</si>
  <si>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</si>
  <si>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</si>
  <si>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</si>
  <si>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</si>
  <si>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</si>
  <si>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</si>
  <si>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</si>
  <si>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</si>
  <si>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</si>
  <si>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</si>
  <si>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</si>
  <si>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</si>
  <si>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</si>
  <si>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</si>
  <si>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</si>
  <si>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</si>
  <si>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</si>
  <si>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</si>
  <si>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</si>
  <si>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</si>
  <si>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</si>
  <si>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</si>
  <si>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</si>
  <si>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</si>
  <si>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</si>
  <si>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</si>
  <si>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</si>
  <si>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</si>
  <si>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</si>
  <si>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</si>
  <si>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</si>
  <si>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</si>
  <si>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</si>
  <si>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</si>
  <si>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</si>
  <si>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</si>
  <si>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</si>
  <si>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</si>
  <si>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</si>
  <si>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</si>
  <si>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</si>
  <si>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</si>
  <si>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</si>
  <si>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</si>
  <si>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</si>
  <si>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</si>
  <si>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</si>
  <si>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</si>
  <si>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</si>
  <si>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</si>
  <si>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</si>
  <si>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</si>
  <si>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</si>
  <si>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</si>
  <si>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</si>
  <si>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</si>
  <si>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</si>
  <si>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</si>
  <si>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</si>
  <si>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</si>
  <si>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</si>
  <si>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</si>
  <si>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</si>
  <si>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</si>
  <si>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</si>
  <si>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</si>
  <si>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</si>
  <si>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</si>
  <si>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</si>
  <si>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</si>
  <si>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</si>
  <si>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</si>
  <si>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</si>
  <si>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</si>
  <si>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</si>
  <si>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</si>
  <si>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</si>
  <si>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</si>
  <si>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</si>
  <si>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</si>
  <si>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</si>
  <si>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</si>
  <si>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</si>
  <si>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</si>
  <si>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</si>
  <si>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</si>
  <si>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</si>
  <si>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</si>
  <si>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</si>
  <si>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</si>
  <si>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</si>
  <si>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</si>
  <si>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</si>
  <si>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</si>
  <si>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</si>
  <si>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</si>
  <si>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</si>
  <si>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</si>
  <si>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</si>
  <si>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</si>
  <si>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</si>
  <si>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</si>
  <si>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</si>
  <si>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</si>
  <si>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</si>
  <si>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</si>
  <si>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</si>
  <si>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</si>
  <si>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</si>
  <si>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</si>
  <si>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</si>
  <si>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</si>
  <si>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</si>
  <si>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</si>
  <si>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</si>
  <si>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</si>
  <si>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</si>
  <si>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</si>
  <si>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</si>
  <si>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</si>
  <si>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</si>
  <si>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</si>
  <si>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</si>
  <si>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</si>
  <si>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</si>
  <si>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</si>
  <si>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</si>
  <si>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</si>
  <si>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</si>
  <si>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</si>
  <si>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</si>
  <si>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</si>
  <si>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</si>
  <si>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</si>
  <si>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</si>
  <si>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</si>
  <si>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</si>
  <si>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</si>
  <si>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</si>
  <si>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</si>
  <si>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</si>
  <si>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</si>
  <si>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</si>
  <si>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</si>
  <si>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</si>
  <si>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</si>
  <si>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</si>
  <si>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</si>
  <si>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</si>
  <si>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</si>
  <si>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</si>
  <si>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</si>
  <si>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</si>
  <si>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</si>
  <si>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</si>
  <si>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</si>
  <si>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</si>
  <si>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</si>
  <si>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</si>
  <si>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</si>
  <si>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</si>
  <si>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</si>
  <si>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</si>
  <si>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</si>
  <si>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</si>
  <si>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</si>
  <si>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</si>
  <si>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</si>
  <si>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</si>
  <si>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</si>
  <si>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</si>
  <si>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</si>
  <si>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</si>
  <si>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</si>
  <si>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</si>
  <si>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</si>
  <si>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</si>
  <si>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</si>
  <si>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</si>
  <si>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</si>
  <si>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</si>
  <si>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</si>
  <si>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</si>
  <si>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</si>
  <si>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</si>
  <si>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</si>
  <si>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</si>
  <si>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</si>
  <si>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</si>
  <si>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</si>
  <si>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</si>
  <si>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</si>
  <si>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</si>
  <si>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</si>
  <si>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</si>
  <si>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</si>
  <si>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</si>
  <si>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</si>
  <si>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</si>
  <si>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</si>
  <si>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</si>
  <si>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</si>
  <si>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</si>
  <si>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</si>
  <si>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</si>
  <si>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</si>
  <si>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</si>
  <si>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</si>
  <si>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</si>
  <si>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</si>
  <si>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</si>
  <si>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</si>
  <si>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</si>
  <si>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</si>
  <si>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</si>
  <si>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</si>
  <si>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</si>
  <si>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</si>
  <si>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</si>
  <si>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</si>
  <si>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</si>
  <si>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</si>
  <si>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</si>
  <si>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</si>
  <si>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</si>
  <si>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</si>
  <si>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</si>
  <si>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</si>
  <si>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</si>
  <si>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</si>
  <si>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</si>
  <si>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</si>
  <si>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</si>
  <si>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</si>
  <si>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</si>
  <si>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</si>
  <si>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</si>
  <si>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</si>
  <si>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</si>
  <si>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</si>
  <si>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</si>
  <si>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</si>
  <si>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</si>
  <si>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</si>
  <si>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</si>
  <si>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</si>
  <si>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</si>
  <si>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</si>
  <si>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</si>
  <si>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</si>
  <si>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</si>
  <si>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</si>
  <si>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</si>
  <si>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</si>
  <si>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</si>
  <si>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</si>
  <si>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</si>
  <si>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</si>
  <si>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</si>
  <si>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</si>
  <si>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</si>
  <si>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</si>
  <si>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</si>
  <si>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</si>
  <si>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</si>
  <si>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</si>
  <si>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</si>
  <si>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</si>
  <si>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</si>
  <si>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</si>
  <si>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</si>
  <si>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</si>
  <si>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</si>
  <si>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</si>
  <si>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</si>
  <si>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</si>
  <si>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</si>
  <si>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</si>
  <si>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</si>
  <si>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</si>
  <si>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</si>
  <si>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</si>
  <si>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</si>
  <si>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</si>
  <si>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</si>
  <si>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</si>
  <si>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</si>
  <si>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</si>
  <si>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</si>
  <si>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</si>
  <si>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</si>
  <si>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</si>
  <si>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</si>
  <si>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</si>
  <si>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</si>
  <si>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</si>
  <si>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</si>
  <si>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</si>
  <si>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</si>
  <si>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</si>
  <si>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</si>
  <si>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</si>
  <si>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</si>
  <si>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</si>
  <si>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</si>
  <si>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</si>
  <si>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</si>
  <si>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</si>
  <si>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</si>
  <si>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</si>
  <si>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</si>
  <si>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</si>
  <si>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</si>
  <si>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</si>
  <si>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</si>
  <si>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</si>
  <si>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</si>
  <si>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</si>
  <si>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</si>
  <si>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</si>
  <si>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</si>
  <si>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</si>
  <si>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</si>
  <si>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</si>
  <si>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</si>
  <si>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</si>
  <si>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</si>
  <si>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</si>
  <si>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</si>
  <si>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</si>
  <si>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</si>
  <si>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</si>
  <si>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</si>
  <si>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</si>
  <si>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</si>
  <si>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</si>
  <si>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</si>
  <si>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</si>
  <si>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</si>
  <si>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</si>
  <si>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</si>
  <si>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</si>
  <si>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</si>
  <si>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</si>
  <si>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</si>
  <si>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</si>
  <si>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</si>
  <si>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</si>
  <si>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</si>
  <si>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</si>
  <si>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</si>
  <si>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</si>
  <si>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</si>
  <si>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</si>
  <si>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</si>
  <si>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</si>
  <si>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</si>
  <si>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</si>
  <si>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</si>
  <si>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</si>
  <si>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</si>
  <si>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</si>
  <si>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</si>
  <si>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</si>
  <si>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</si>
  <si>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</si>
  <si>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</si>
  <si>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</si>
  <si>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</si>
  <si>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</si>
  <si>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</si>
  <si>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</si>
  <si>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</si>
  <si>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</si>
  <si>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</si>
  <si>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</si>
  <si>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</si>
  <si>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</si>
  <si>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</si>
  <si>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</si>
  <si>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</si>
  <si>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</si>
  <si>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</si>
  <si>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</si>
  <si>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</si>
  <si>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</si>
  <si>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</si>
  <si>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</si>
  <si>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</si>
  <si>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</si>
  <si>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</si>
  <si>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</si>
  <si>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</si>
  <si>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</si>
  <si>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</si>
  <si>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</si>
  <si>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</si>
  <si>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</si>
  <si>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</si>
  <si>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</si>
  <si>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</si>
  <si>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</si>
  <si>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</si>
  <si>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</si>
  <si>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</si>
  <si>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</si>
  <si>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</si>
  <si>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</si>
  <si>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</si>
  <si>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</si>
  <si>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</si>
  <si>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</si>
  <si>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</si>
  <si>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</si>
  <si>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</si>
  <si>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</si>
  <si>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</si>
  <si>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</si>
  <si>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</si>
  <si>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</si>
  <si>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</si>
  <si>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</si>
  <si>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</si>
  <si>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</si>
  <si>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</si>
  <si>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</si>
  <si>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</si>
  <si>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</si>
  <si>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</si>
  <si>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</si>
  <si>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</si>
  <si>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</si>
  <si>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</si>
  <si>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</si>
  <si>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</si>
  <si>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</si>
  <si>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</si>
  <si>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</si>
  <si>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</si>
  <si>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</si>
  <si>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</si>
  <si>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</si>
  <si>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</si>
  <si>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</si>
  <si>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</si>
  <si>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</si>
  <si>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</si>
  <si>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</si>
  <si>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</si>
  <si>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</si>
  <si>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</si>
  <si>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</si>
  <si>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</si>
  <si>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</si>
  <si>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</si>
  <si>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</si>
  <si>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</si>
  <si>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</si>
  <si>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</si>
  <si>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</si>
  <si>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</si>
  <si>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</si>
  <si>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</si>
  <si>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</si>
  <si>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</si>
  <si>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</si>
  <si>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</si>
  <si>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</si>
  <si>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</si>
  <si>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</si>
  <si>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</si>
  <si>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</si>
  <si>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</si>
  <si>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</si>
  <si>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</si>
  <si>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</si>
  <si>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</si>
  <si>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</si>
  <si>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</si>
  <si>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</si>
  <si>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</si>
  <si>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</si>
  <si>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</si>
  <si>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</si>
  <si>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</si>
  <si>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</si>
  <si>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</si>
  <si>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</si>
  <si>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</si>
  <si>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</si>
  <si>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</si>
  <si>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</si>
  <si>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</si>
  <si>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</si>
  <si>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</si>
  <si>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</si>
  <si>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</si>
  <si>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</si>
  <si>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</si>
  <si>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</si>
  <si>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</si>
  <si>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</si>
  <si>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</si>
  <si>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</si>
  <si>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</si>
  <si>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</si>
  <si>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</si>
  <si>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</si>
  <si>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</si>
  <si>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</si>
  <si>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</si>
  <si>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</si>
  <si>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</si>
  <si>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</si>
  <si>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</si>
  <si>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</si>
  <si>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</si>
  <si>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</si>
  <si>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</si>
  <si>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</si>
  <si>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</si>
  <si>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</si>
  <si>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</si>
  <si>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</si>
  <si>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</si>
  <si>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</si>
  <si>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</si>
  <si>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</si>
  <si>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</si>
  <si>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</si>
  <si>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</si>
  <si>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</si>
  <si>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</si>
  <si>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</si>
  <si>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</si>
  <si>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</si>
  <si>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</si>
  <si>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</si>
  <si>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</si>
  <si>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</si>
  <si>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</si>
  <si>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</si>
  <si>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</si>
  <si>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</si>
  <si>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</si>
  <si>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</si>
  <si>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</si>
  <si>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</si>
  <si>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</si>
  <si>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</si>
  <si>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</si>
  <si>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</si>
  <si>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</si>
  <si>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</si>
  <si>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</si>
  <si>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</si>
  <si>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</si>
  <si>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</si>
  <si>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</si>
  <si>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</si>
  <si>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</si>
  <si>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</si>
  <si>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</si>
  <si>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</si>
  <si>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</si>
  <si>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</si>
  <si>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</si>
  <si>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</si>
  <si>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</si>
  <si>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</si>
  <si>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</si>
  <si>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</si>
  <si>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</si>
  <si>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</si>
  <si>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</si>
  <si>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</si>
  <si>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</si>
  <si>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</si>
  <si>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</si>
  <si>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</si>
  <si>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</si>
  <si>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</si>
  <si>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</si>
  <si>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</si>
  <si>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</si>
  <si>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</si>
  <si>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</si>
  <si>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</si>
  <si>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</si>
  <si>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</si>
  <si>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</si>
  <si>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</si>
  <si>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</si>
  <si>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</si>
  <si>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</si>
  <si>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</si>
  <si>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</si>
  <si>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</si>
  <si>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</si>
  <si>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</si>
  <si>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</si>
  <si>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</si>
  <si>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</si>
  <si>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</si>
  <si>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</si>
  <si>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</si>
  <si>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</si>
  <si>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</si>
  <si>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</si>
  <si>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</si>
  <si>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</si>
  <si>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</si>
  <si>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</si>
  <si>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</si>
  <si>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</si>
  <si>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</si>
  <si>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</si>
  <si>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</si>
  <si>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</si>
  <si>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</si>
  <si>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</si>
  <si>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</si>
  <si>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</si>
  <si>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</si>
  <si>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</si>
  <si>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</si>
  <si>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</si>
  <si>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</si>
  <si>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</si>
  <si>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</si>
  <si>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</si>
  <si>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</si>
  <si>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</si>
  <si>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</si>
  <si>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</si>
  <si>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</si>
  <si>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</si>
  <si>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</si>
  <si>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</si>
  <si>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</si>
  <si>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</si>
  <si>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</si>
  <si>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</si>
  <si>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</si>
  <si>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</si>
  <si>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</si>
  <si>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</si>
  <si>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</si>
  <si>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</si>
  <si>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</si>
  <si>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</si>
  <si>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</si>
  <si>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</si>
  <si>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</si>
  <si>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</si>
  <si>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</si>
  <si>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</si>
  <si>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</si>
  <si>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</si>
  <si>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</si>
  <si>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</si>
  <si>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</si>
  <si>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</si>
  <si>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</si>
  <si>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</si>
  <si>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</si>
  <si>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</si>
  <si>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</si>
  <si>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</si>
  <si>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</si>
  <si>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</si>
  <si>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</si>
  <si>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</si>
  <si>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</si>
  <si>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</si>
  <si>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</si>
  <si>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</si>
  <si>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</si>
  <si>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</si>
  <si>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</si>
  <si>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</si>
  <si>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</si>
  <si>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</si>
  <si>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</si>
  <si>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</si>
  <si>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</si>
  <si>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</si>
  <si>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</si>
  <si>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</si>
  <si>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</si>
  <si>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</si>
  <si>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</si>
  <si>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</si>
  <si>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</si>
  <si>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</si>
  <si>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</si>
  <si>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</si>
  <si>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</si>
  <si>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</si>
  <si>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</si>
  <si>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</si>
  <si>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</si>
  <si>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</si>
  <si>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</si>
  <si>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</si>
  <si>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</si>
  <si>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</si>
  <si>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</si>
  <si>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</si>
  <si>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</si>
  <si>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</si>
  <si>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</si>
  <si>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</si>
  <si>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</si>
  <si>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</si>
  <si>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</si>
  <si>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</si>
  <si>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</si>
  <si>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</si>
  <si>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</si>
  <si>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</si>
  <si>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</si>
  <si>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</si>
  <si>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</si>
  <si>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</si>
  <si>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</si>
  <si>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</si>
  <si>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</si>
  <si>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</si>
  <si>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</si>
  <si>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</si>
  <si>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</si>
  <si>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</si>
  <si>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</si>
  <si>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</si>
  <si>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</si>
  <si>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</si>
  <si>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</si>
  <si>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</si>
  <si>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</si>
  <si>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</si>
  <si>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</si>
  <si>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</si>
  <si>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</si>
  <si>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</si>
  <si>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</si>
  <si>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</si>
  <si>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</si>
  <si>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</si>
  <si>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</si>
  <si>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</si>
  <si>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</si>
  <si>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</si>
  <si>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</si>
  <si>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</si>
  <si>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</si>
  <si>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</si>
  <si>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</si>
  <si>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</si>
  <si>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</si>
  <si>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</si>
  <si>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</si>
  <si>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</si>
  <si>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</si>
  <si>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</si>
  <si>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</si>
  <si>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</si>
  <si>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</si>
  <si>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</si>
  <si>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</si>
  <si>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</si>
  <si>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</si>
  <si>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</si>
  <si>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</si>
  <si>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</si>
  <si>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</si>
  <si>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</si>
  <si>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</si>
  <si>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</si>
  <si>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</si>
  <si>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</si>
  <si>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</si>
  <si>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</si>
  <si>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</si>
  <si>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</si>
  <si>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</si>
  <si>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</si>
  <si>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</si>
  <si>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</si>
  <si>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</si>
  <si>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</si>
  <si>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</si>
  <si>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</si>
  <si>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</si>
  <si>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</si>
  <si>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</si>
  <si>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</si>
  <si>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</si>
  <si>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</si>
  <si>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</si>
  <si>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</si>
  <si>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</si>
  <si>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</si>
  <si>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</si>
  <si>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</si>
  <si>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</si>
  <si>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</si>
  <si>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</si>
  <si>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</si>
  <si>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</si>
  <si>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</si>
  <si>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</si>
  <si>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</si>
  <si>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</si>
  <si>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</si>
  <si>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</si>
  <si>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</si>
  <si>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</si>
  <si>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</si>
  <si>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</si>
  <si>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</si>
  <si>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</si>
  <si>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</si>
  <si>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</si>
  <si>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</si>
  <si>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</si>
  <si>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</si>
  <si>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</si>
  <si>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</si>
  <si>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</si>
  <si>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</si>
  <si>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</si>
  <si>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</si>
  <si>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</si>
  <si>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</si>
  <si>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</si>
  <si>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</si>
  <si>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</si>
  <si>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</si>
  <si>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</si>
  <si>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</si>
  <si>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</si>
  <si>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</si>
  <si>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</si>
  <si>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</si>
  <si>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</si>
  <si>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</si>
  <si>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</si>
  <si>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</si>
  <si>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</si>
  <si>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</si>
  <si>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</si>
  <si>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</si>
  <si>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</si>
  <si>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</si>
  <si>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</si>
  <si>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</si>
  <si>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</si>
  <si>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</si>
  <si>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</si>
  <si>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</si>
  <si>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</si>
  <si>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</si>
  <si>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</si>
  <si>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</si>
  <si>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</si>
  <si>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</si>
  <si>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</si>
  <si>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</si>
  <si>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</si>
  <si>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</si>
  <si>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</si>
  <si>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</si>
  <si>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</si>
  <si>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</si>
  <si>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</si>
  <si>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</si>
  <si>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</si>
  <si>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</si>
  <si>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</si>
  <si>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</si>
  <si>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</si>
  <si>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</si>
  <si>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</si>
  <si>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</si>
  <si>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</si>
  <si>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</si>
  <si>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</si>
  <si>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</si>
  <si>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</si>
  <si>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</si>
  <si>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</si>
  <si>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</si>
  <si>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</si>
  <si>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</si>
  <si>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</si>
  <si>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</si>
  <si>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</si>
  <si>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</si>
  <si>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</si>
  <si>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</si>
  <si>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</si>
  <si>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</si>
  <si>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</si>
  <si>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</si>
  <si>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</si>
  <si>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</si>
  <si>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</si>
  <si>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</si>
  <si>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</si>
  <si>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</si>
  <si>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</si>
  <si>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</si>
  <si>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</si>
  <si>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</si>
  <si>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</si>
  <si>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</si>
  <si>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</si>
  <si>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</si>
  <si>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</si>
  <si>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</si>
  <si>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</si>
  <si>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</si>
  <si>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</si>
  <si>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</si>
  <si>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</si>
  <si>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</si>
  <si>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</si>
  <si>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</si>
  <si>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</si>
  <si>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</si>
  <si>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</si>
  <si>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</si>
  <si>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</si>
  <si>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</si>
  <si>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</si>
  <si>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</si>
  <si>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</si>
  <si>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</si>
  <si>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</si>
  <si>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</si>
  <si>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</si>
  <si>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</si>
  <si>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</si>
  <si>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</si>
  <si>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</si>
  <si>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</si>
  <si>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</si>
  <si>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</si>
  <si>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</si>
  <si>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</si>
  <si>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</si>
  <si>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</si>
  <si>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</si>
  <si>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</si>
  <si>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</si>
  <si>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</si>
  <si>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</si>
  <si>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</si>
  <si>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</si>
  <si>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</si>
  <si>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</si>
  <si>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</si>
  <si>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</si>
  <si>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</si>
  <si>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</si>
  <si>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</si>
  <si>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</si>
  <si>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</si>
  <si>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</si>
  <si>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</si>
  <si>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</si>
  <si>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</si>
  <si>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</si>
  <si>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</si>
  <si>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</si>
  <si>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</si>
  <si>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</si>
  <si>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</si>
  <si>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</si>
  <si>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</si>
  <si>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</si>
  <si>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</si>
  <si>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</si>
  <si>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</si>
  <si>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</si>
  <si>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</si>
  <si>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</si>
  <si>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</si>
  <si>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</si>
  <si>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</si>
  <si>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</si>
  <si>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</si>
  <si>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</si>
  <si>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</si>
  <si>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</si>
  <si>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</si>
  <si>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</si>
  <si>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</si>
  <si>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</si>
  <si>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</si>
  <si>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</si>
  <si>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</si>
  <si>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</si>
  <si>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</si>
  <si>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</si>
  <si>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</si>
  <si>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</si>
  <si>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</si>
  <si>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</si>
  <si>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</si>
  <si>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</si>
  <si>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</si>
  <si>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</si>
  <si>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</si>
  <si>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</si>
  <si>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</si>
  <si>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</si>
  <si>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</si>
  <si>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</si>
  <si>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</si>
  <si>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</si>
  <si>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</si>
  <si>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</si>
  <si>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</si>
  <si>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</si>
  <si>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</si>
  <si>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</si>
  <si>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</si>
  <si>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</si>
  <si>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</si>
  <si>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</si>
  <si>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</si>
  <si>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</si>
  <si>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</si>
  <si>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</si>
  <si>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</si>
  <si>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</si>
  <si>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</si>
  <si>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</si>
  <si>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</si>
  <si>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</si>
  <si>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</si>
  <si>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</si>
  <si>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</si>
  <si>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</si>
  <si>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</si>
  <si>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</si>
  <si>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</si>
  <si>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</si>
  <si>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</si>
  <si>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</si>
  <si>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</si>
  <si>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</si>
  <si>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</si>
  <si>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</si>
  <si>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</si>
  <si>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</si>
  <si>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</si>
  <si>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</si>
  <si>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</si>
  <si>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</si>
  <si>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</si>
  <si>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</si>
  <si>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</si>
  <si>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</si>
  <si>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</si>
  <si>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</si>
  <si>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</si>
  <si>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</si>
  <si>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</si>
  <si>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</si>
  <si>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</si>
  <si>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</si>
  <si>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</si>
  <si>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</si>
  <si>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</si>
  <si>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</si>
  <si>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</si>
  <si>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</si>
  <si>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</si>
  <si>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</si>
  <si>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</si>
  <si>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</si>
  <si>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</si>
  <si>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</si>
  <si>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</si>
  <si>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</si>
  <si>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</si>
  <si>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</si>
  <si>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</si>
  <si>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</si>
  <si>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</si>
  <si>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</si>
  <si>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</si>
  <si>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</si>
  <si>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</si>
  <si>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</si>
  <si>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</si>
  <si>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</si>
  <si>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</si>
  <si>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</si>
  <si>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</si>
  <si>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</si>
  <si>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</si>
  <si>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</si>
  <si>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</si>
  <si>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</si>
  <si>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</si>
  <si>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</si>
  <si>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</si>
  <si>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</si>
  <si>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</si>
  <si>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</si>
  <si>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</si>
  <si>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</si>
  <si>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</si>
  <si>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</si>
  <si>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</si>
  <si>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</si>
  <si>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</si>
  <si>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</si>
  <si>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</si>
  <si>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</si>
  <si>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</si>
  <si>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</si>
  <si>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</si>
  <si>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</si>
  <si>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</si>
  <si>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</si>
  <si>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</si>
  <si>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</si>
  <si>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</si>
  <si>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</si>
  <si>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</si>
  <si>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</si>
  <si>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</si>
  <si>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</si>
  <si>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</si>
  <si>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</si>
  <si>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</si>
  <si>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</si>
  <si>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</si>
  <si>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</si>
  <si>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</si>
  <si>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</si>
  <si>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</si>
  <si>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</si>
  <si>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</si>
  <si>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</si>
  <si>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</si>
  <si>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</si>
  <si>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</si>
  <si>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</si>
  <si>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</si>
  <si>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</si>
  <si>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</si>
  <si>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</si>
  <si>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</si>
  <si>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</si>
  <si>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</si>
  <si>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</si>
  <si>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</si>
  <si>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</si>
  <si>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</si>
  <si>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</si>
  <si>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</si>
  <si>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</si>
  <si>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</si>
  <si>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</si>
  <si>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</si>
  <si>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</si>
  <si>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</si>
  <si>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</si>
  <si>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</si>
  <si>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</si>
  <si>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</si>
  <si>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</si>
  <si>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</si>
  <si>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</si>
  <si>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</si>
  <si>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</si>
  <si>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</si>
  <si>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</si>
  <si>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</si>
  <si>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</si>
  <si>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</si>
  <si>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</si>
  <si>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</si>
  <si>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</si>
  <si>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</si>
  <si>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</si>
  <si>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</si>
  <si>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</si>
  <si>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</si>
  <si>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</si>
  <si>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</si>
  <si>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</si>
  <si>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</si>
  <si>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</si>
  <si>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</si>
  <si>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</si>
  <si>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</si>
  <si>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</si>
  <si>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</si>
  <si>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</si>
  <si>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</si>
  <si>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</si>
  <si>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</si>
  <si>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</si>
  <si>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</si>
  <si>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</si>
  <si>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</si>
  <si>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</si>
  <si>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</si>
  <si>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</si>
  <si>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</si>
  <si>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</si>
  <si>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</si>
  <si>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</si>
  <si>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</si>
  <si>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</si>
  <si>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</si>
  <si>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</si>
  <si>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</si>
  <si>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</si>
  <si>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</si>
  <si>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</si>
  <si>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</si>
  <si>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</si>
  <si>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</si>
  <si>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</si>
  <si>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</si>
  <si>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</si>
  <si>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</si>
  <si>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</si>
  <si>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</si>
  <si>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</si>
  <si>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</si>
  <si>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</si>
  <si>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</si>
  <si>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</si>
  <si>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</si>
  <si>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</si>
  <si>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</si>
  <si>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</si>
  <si>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</si>
  <si>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</si>
  <si>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</si>
  <si>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</si>
  <si>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</si>
  <si>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</si>
  <si>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</si>
  <si>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</si>
  <si>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</si>
  <si>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</si>
  <si>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</si>
  <si>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</si>
  <si>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</si>
  <si>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</si>
  <si>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</si>
  <si>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</si>
  <si>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</si>
  <si>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</si>
  <si>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</si>
  <si>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</si>
  <si>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</si>
  <si>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</si>
  <si>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</si>
  <si>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</si>
  <si>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</si>
  <si>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</si>
  <si>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</si>
  <si>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</si>
  <si>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</si>
  <si>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</si>
  <si>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</si>
  <si>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</si>
  <si>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</si>
  <si>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</si>
  <si>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</si>
  <si>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</si>
  <si>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</si>
  <si>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</si>
  <si>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</si>
  <si>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</si>
  <si>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</si>
  <si>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</si>
  <si>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</si>
  <si>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</si>
  <si>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</si>
  <si>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</si>
  <si>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</si>
  <si>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</si>
  <si>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PCM-20251205-00000937</t>
  </si>
  <si>
    <t xml:space="preserve">Access night issue,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</si>
  <si>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</si>
  <si>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</si>
  <si>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</si>
  <si>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</si>
  <si>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</si>
  <si>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</si>
  <si>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</si>
  <si>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</si>
  <si>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PCM-20251205-00000963</t>
  </si>
  <si>
    <t xml:space="preserve">ETA 15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</si>
</sst>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11"/>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4" totalsRowShown="0" headerRowDxfId="46" dataDxfId="45" headerRowBorderDxfId="43" tableBorderDxfId="44" totalsRowBorderDxfId="42">
  <autoFilter ref="A1:L1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29" dataDxfId="28" headerRowBorderDxfId="26" tableBorderDxfId="27">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7" totalsRowShown="0" headerRowDxfId="13" tableBorderDxfId="12">
  <autoFilter ref="A1:L41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333.97585370370507</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45996.924279629631</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45996.924279629631</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45996.924279629631</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45996.924279629631</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45996.924279629631</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45996.924279629631</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45996.924279629631</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45996.924279629631</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45996.924279629631</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45996.924279629631</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45996.924279629631</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45996.924279629631</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45996.924279629631</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45996.924279629631</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45996.924279629631</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45996.924279629631</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45996.924279629631</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45996.924279629631</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45996.924279629631</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45996.924279629631</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45996.924279629631</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45996.924279629631</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45996.924279629631</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45996.924279629631</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45996.924279629631</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45996.924279629631</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45996.924279629631</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45996.924279629631</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45996.924279629631</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45996.924279629631</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45996.924279629631</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45996.924279629631</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45996.924279629631</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45996.924279629631</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45996.924279629631</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45996.924279629631</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45996.924279629631</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45996.924279629631</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45996.924279629631</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45996.924279629631</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45996.924279629631</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45996.924279629631</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45996.924279629631</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45996.924279629631</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45996.924279629631</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45996.924279629631</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45996.924279629631</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45996.924279629631</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45996.924279629631</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45996.924279629631</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45996.924279629631</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45996.924279629631</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45996.924279629631</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45996.924279629631</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45996.924279629631</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45996.924279629631</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45996.924279629631</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45996.924279629631</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45996.924279629631</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45996.924279629631</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45996.924279629631</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45996.924279629631</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45996.924279629631</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45996.924279629631</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45996.924279629631</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45996.924279629631</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45996.924279629631</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45996.924279629631</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45996.924279629631</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45996.924279629631</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45996.924279629631</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45996.924279629631</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45996.924279629631</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45996.924279629631</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45996.924279629631</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45996.924279629631</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45996.924279629631</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45996.924279629631</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45996.924279629631</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45996.924279629631</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45996.924279629631</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45996.924279629631</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45996.924279629631</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45996.924279629631</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45996.924279629631</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45996.924279629631</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45996.924279629631</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45996.924279629631</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45996.924279629631</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45996.924279629631</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45996.924279629631</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45996.924279629631</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45996.924279629631</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45996.924279629631</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45996.924279629631</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45996.924279629631</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45996.924279629631</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45996.924279629631</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45996.924279629631</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45996.924279629631</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45996.924279629631</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45996.924279629631</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45996.924279629631</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45996.924279629631</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45996.924279629631</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45996.924279629631</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45996.924279629631</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45996.924279629631</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45996.924279629631</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45996.924279629631</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45996.924279629631</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45996.924279629631</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45996.924279629631</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45996.924279629631</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45996.924279629631</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45996.924279629631</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45996.924279629631</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45996.924279629631</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45996.924279629631</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45996.924279629631</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45996.924279629631</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45996.924279629631</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45996.924279629631</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45996.924279629631</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45996.924279629631</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45996.924279629631</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45996.924279629631</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45996.924279629631</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45996.924279629631</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45996.924279629631</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45996.924279629631</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45996.924279629631</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45996.924279629631</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45996.924279629631</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45996.924279629631</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45996.924279629631</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45996.924279629631</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45996.924279629631</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45996.924279629631</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45996.924279629631</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45996.924279629631</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45996.924279629631</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45996.924279629631</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45996.924279629631</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45996.924279629631</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45996.924279629631</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45996.924279629631</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45996.924279629631</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45996.924279629631</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45996.924279629631</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45996.924279629631</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45996.924279629631</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45996.924279629631</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45996.924279629631</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45996.924279629631</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45996.924279629631</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45996.924279629631</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45996.924279629631</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45996.924279629631</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45996.924279629631</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45996.924279629631</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45996.924279629631</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45996.924279629631</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45996.924279629631</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45996.924279629631</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45996.924279629631</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45996.924279629631</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45996.924279629631</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45996.924279629631</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45996.924279629631</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45996.924279629631</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45996.924279629631</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45996.924279629631</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45996.924279629631</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45996.924279629631</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45996.924279629631</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45996.924279629631</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45996.924279629631</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45996.924279629631</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45996.924279629631</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45996.924279629631</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45996.924279629631</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45996.924279629631</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45996.924279629631</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45996.924279629631</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45996.924279629631</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45996.924279629631</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45996.924279629631</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45996.924279629631</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45996.924279629631</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45996.924279629631</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45996.924279629631</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45996.924279629631</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45996.924279629631</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45996.924279629631</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3DAF1ED3-3D4D-455C-8594-898CEA0D908A}"/>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171.92444166666974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12.536860648149741</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45996.924279629631</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45996.924279629631</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45996.924279629631</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45996.924279629631</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45996.924279629631</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45996.924279629631</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45996.924279629631</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45996.924279629631</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45996.924279629631</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45996.924279629631</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45996.924279629631</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45996.924279629631</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45996.924279629631</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45996.924279629631</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45996.924279629631</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45996.924279629631</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45996.924279629631</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45996.924279629631</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45996.924279629631</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45996.924279629631</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45996.924279629631</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45996.924279629631</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45996.924279629631</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45996.924279629631</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45996.924279629631</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45996.924279629631</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45996.924279629631</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45996.924279629631</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45996.924279629631</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45996.924279629631</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45996.924279629631</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45996.924279629631</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45996.924279629631</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45996.924279629631</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45996.924279629631</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45996.924279629631</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45996.924279629631</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45996.924279629631</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45996.924279629631</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45996.924279629631</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45996.924279629631</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45996.924279629631</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45996.924279629631</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45996.924279629631</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45996.924279629631</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45996.924279629631</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45996.924279629631</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45996.924279629631</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45996.924279629631</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45996.924279629631</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45996.924279629631</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45996.924279629631</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45996.924279629631</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45996.924279629631</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45996.924279629631</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45996.924279629631</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45996.924279629631</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45996.924279629631</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45996.924279629631</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45996.924279629631</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45996.924279629631</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45996.924279629631</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45996.924279629631</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45996.924279629631</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45996.924279629631</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45996.924279629631</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45996.924279629631</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45996.924279629631</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45996.924279629631</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45996.924279629631</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45996.924279629631</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45996.924279629631</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45996.924279629631</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45996.924279629631</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45996.924279629631</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45996.924279629631</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45996.924279629631</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45996.924279629631</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45996.924279629631</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45996.924279629631</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45996.924279629631</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45996.924279629631</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45996.924279629631</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45996.924279629631</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45996.924279629631</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45996.924279629631</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45996.924279629631</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45996.924279629631</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45996.924279629631</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45996.924279629631</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45996.924279629631</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45996.924279629631</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45996.924279629631</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45996.924279629631</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45996.924279629631</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45996.924279629631</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45996.924279629631</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45996.924279629631</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45996.924279629631</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45996.924279629631</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45996.924279629631</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45996.924279629631</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45996.924279629631</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45996.924279629631</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45996.924279629631</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45996.924279629631</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45996.924279629631</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45996.924279629631</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45996.924279629631</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45996.924279629631</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45996.924279629631</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45996.924279629631</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45996.924279629631</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45996.924279629631</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45996.924279629631</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45996.924279629631</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45996.924279629631</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45996.924279629631</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45996.924279629631</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45996.924279629631</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45996.924279629631</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45996.924279629631</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45996.924279629631</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45996.924279629631</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45996.924279629631</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45996.924279629631</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45996.924279629631</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45996.924279629631</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45996.924279629631</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45996.924279629631</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45996.924279629631</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45996.924279629631</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45996.924279629631</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45996.924279629631</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45996.924279629631</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45996.924279629631</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45996.924279629631</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45996.924279629631</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45996.924279629631</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45996.924279629631</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45996.924279629631</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45996.924279629631</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45996.924279629631</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45996.924279629631</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45996.924279629631</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45996.924279629631</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45996.924279629631</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45996.924279629631</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45996.924279629631</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45996.924279629631</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45996.924279629631</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45996.924279629631</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45996.924279629631</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45996.924279629631</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45996.924279629631</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45996.924279629631</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45996.924279629631</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45996.924279629631</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45996.924279629631</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45996.924279629631</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45996.924279629631</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45996.924279629631</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45996.924279629631</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45996.924279629631</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45996.924279629631</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45996.924279629631</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45996.924279629631</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45996.924279629631</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45996.924279629631</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45996.924279629631</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45996.924279629631</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45996.924279629631</v>
      </c>
      <c r="H176" s="98"/>
      <c r="I176" s="18" t="str">
        <f>IFERROR(VLOOKUP(D176,DB!A:F,6,0),"")</f>
        <v/>
      </c>
      <c r="J176" s="18" t="str">
        <f>IFERROR(VLOOKUP(D176,DB!A:G,7,0),"")</f>
        <v/>
      </c>
      <c r="K176" s="19"/>
      <c r="L176" s="18" t="str">
        <f>IFERROR(VLOOKUP(D176,DB!A:I,9,0),"")</f>
        <v/>
      </c>
    </row>
    <row r="177" spans="1:12" ht="31.5" customHeight="1">
      <c r="A177" s="151"/>
      <c r="B177" s="152" t="str">
        <f>IFERROR(VLOOKUP(D177,DB!A:K,11,0),"")</f>
        <v/>
      </c>
      <c r="C177" s="152"/>
      <c r="D177" s="152"/>
      <c r="E177" s="152"/>
      <c r="F177" s="153"/>
      <c r="G177" s="154">
        <f ca="1">IFERROR(NOW()-F177,"-")</f>
        <v>45996.924279629631</v>
      </c>
      <c r="H177" s="153"/>
      <c r="I177" s="152" t="str">
        <f>IFERROR(VLOOKUP(D177,DB!A:F,6,0),"")</f>
        <v/>
      </c>
      <c r="J177" s="152" t="str">
        <f>IFERROR(VLOOKUP(D177,DB!A:G,7,0),"")</f>
        <v/>
      </c>
      <c r="K177" s="155"/>
      <c r="L177" s="152" t="str">
        <f>IFERROR(VLOOKUP(D177,DB!A:I,9,0),"")</f>
        <v/>
      </c>
    </row>
    <row r="178" spans="1:12" ht="31.5" customHeight="1">
      <c r="A178" s="96"/>
      <c r="B178" s="18" t="str">
        <f>IFERROR(VLOOKUP(D178,DB!A:K,11,0),"")</f>
        <v/>
      </c>
      <c r="C178" s="18"/>
      <c r="D178" s="18"/>
      <c r="E178" s="18"/>
      <c r="F178" s="98"/>
      <c r="G178" s="99">
        <f ca="1">IFERROR(NOW()-F178,"-")</f>
        <v>45996.924279629631</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45996.924279629631</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45996.924279629631</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45996.924279629631</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45996.924279629631</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45996.924279629631</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45996.924279629631</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45996.924279629631</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45996.924279629631</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45996.924279629631</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45996.924279629631</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45996.924279629631</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45996.924279629631</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45996.924279629631</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45996.924279629631</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45996.924279629631</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45996.924279629631</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45996.924279629631</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45996.924279629631</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45996.924279629631</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45996.924279629631</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45996.924279629631</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45996.924279629631</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45996.924279629631</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45996.924279629631</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45996.924279629631</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45996.924279629631</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45996.924279629631</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45996.924279629631</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45996.924279629631</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45996.924279629631</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45996.924279629631</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45996.924279629631</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45996.924279629631</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45996.924279629631</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45996.924279629631</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45996.924279629631</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45996.924279629631</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45996.924279629631</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45996.924279629631</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45996.924279629631</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45996.924279629631</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45996.924279629631</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45996.924279629631</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45996.924279629631</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45996.924279629631</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45996.924279629631</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45996.924279629631</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45996.924279629631</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45996.924279629631</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45996.924279629631</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45996.924279629631</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45996.924279629631</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45996.924279629631</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45996.924279629631</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45996.924279629631</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45996.924279629631</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45996.924279629631</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45996.924279629631</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45996.924279629631</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45996.924279629631</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45996.924279629631</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45996.924279629631</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45996.924279629631</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45996.924279629631</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45996.924279629631</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45996.924279629631</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45996.924279629631</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45996.924279629631</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45996.924279629631</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45996.924279629631</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45996.924279629631</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45996.924279629631</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45996.924279629631</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45996.924279629631</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45996.924279629631</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45996.924279629631</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45996.924279629631</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45996.924279629631</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45996.924279629631</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45996.924279629631</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45996.924279629631</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45996.924279629631</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45996.924279629631</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45996.924279629631</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45996.924279629631</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45996.924279629631</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45996.924279629631</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45996.924279629631</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45996.924279629631</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45996.924279629631</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45996.924279629631</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45996.924279629631</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45996.924279629631</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45996.924279629631</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45996.924279629631</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45996.924279629631</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45996.924279629631</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45996.924279629631</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45996.924279629631</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45996.924279629631</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45996.924279629631</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45996.924279629631</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45996.924279629631</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45996.924279629631</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45996.924279629631</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45996.924279629631</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45996.924279629631</v>
      </c>
      <c r="H285" s="98"/>
      <c r="I285" s="18" t="str">
        <f>IFERROR(VLOOKUP(D285,DB!A:F,6,0),"")</f>
        <v/>
      </c>
      <c r="J285" s="18" t="str">
        <f>IFERROR(VLOOKUP(D285,DB!A:G,7,0),"")</f>
        <v/>
      </c>
      <c r="K285" s="19"/>
      <c r="L285" s="18" t="str">
        <f>IFERROR(VLOOKUP(D285,DB!A:I,9,0),"")</f>
        <v/>
      </c>
    </row>
    <row r="286" spans="1:12" ht="31.5" customHeight="1">
      <c r="A286" s="151"/>
      <c r="B286" s="152" t="str">
        <f>IFERROR(VLOOKUP(D286,DB!A:K,11,0),"")</f>
        <v/>
      </c>
      <c r="C286" s="152"/>
      <c r="D286" s="152"/>
      <c r="E286" s="152"/>
      <c r="F286" s="153"/>
      <c r="G286" s="154">
        <f ca="1">IFERROR(NOW()-F286,"-")</f>
        <v>45996.924279629631</v>
      </c>
      <c r="H286" s="153"/>
      <c r="I286" s="152" t="str">
        <f>IFERROR(VLOOKUP(D286,DB!A:F,6,0),"")</f>
        <v/>
      </c>
      <c r="J286" s="152" t="str">
        <f>IFERROR(VLOOKUP(D286,DB!A:G,7,0),"")</f>
        <v/>
      </c>
      <c r="K286" s="155"/>
      <c r="L286" s="152"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tabSelected="1"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45996.924279629631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45996.924279629631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45996.924279629631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45996.924279629631</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45996.924279629631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45996.924279629631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45996.924279629631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45996.924279629631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45996.924279629631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45996.924279629631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45996.924279629631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45996.924279629631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45996.924279629631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45996.924279629631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45996.924279629631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45996.924279629631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45996.924279629631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45996.924279629631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45996.924279629631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45996.924279629631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45996.924279629631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45996.924279629631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45996.924279629631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45996.924279629631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45996.924279629631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45996.924279629631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45996.924279629631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45996.924279629631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45996.924279629631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45996.924279629631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45996.924279629631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45996.924279629631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45996.924279629631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45996.924279629631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45996.924279629631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45996.924279629631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45996.924279629631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45996.924279629631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45996.924279629631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45996.924279629631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45996.924279629631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45996.924279629631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45996.924279629631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45996.924279629631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45996.924279629631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45996.924279629631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45996.924279629631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45996.924279629631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45996.924279629631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45996.924279629631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45996.924279629631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45996.924279629631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45996.924279629631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45996.924279629631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45996.924279629631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45996.924279629631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45996.924279629631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45996.924279629631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45996.924279629631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45996.924279629631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45996.924279629631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45996.924279629631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45996.924279629631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45996.924279629631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45996.924279629631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45996.924279629631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45996.924279629631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45996.924279629631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45996.924279629631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45996.924279629631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45996.924279629631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45996.924279629631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45996.924279629631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45996.924279629631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45996.924279629631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45996.924279629631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45996.924279629631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45996.924279629631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45996.924279629631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45996.924279629631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45996.924279629631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45996.924279629631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45996.924279629631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45996.924279629631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45996.924279629631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45996.924279629631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45996.924279629631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45996.924279629631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45996.924279629631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45996.924279629631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45996.924279629631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45996.924279629631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45996.924279629631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45996.924279629631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45996.924279629631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45996.924279629631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45996.924279629631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45996.924279629631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45996.924279629631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45996.924279629631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45996.924279629631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45996.924279629631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45996.924279629631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45996.924279629631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45996.924279629631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45996.924279629631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45996.924279629631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45996.924279629631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45996.924279629631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45996.924279629631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45996.924279629631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45996.924279629631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45996.924279629631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45996.924279629631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45996.924279629631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45996.924279629631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45996.924279629631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45996.924279629631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45996.924279629631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45996.924279629631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45996.924279629631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45996.924279629631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45996.924279629631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45996.924279629631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45996.924279629631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45996.924279629631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45996.924279629631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45996.924279629631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45996.924279629631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45996.924279629631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45996.924279629631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45996.924279629631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45996.924279629631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45996.924279629631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45996.924279629631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45996.924279629631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45996.924279629631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45996.924279629631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45996.924279629631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45996.924279629631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45996.924279629631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45996.924279629631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45996.924279629631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45996.924279629631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45996.924279629631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45996.924279629631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45996.924279629631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45996.924279629631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45996.924279629631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45996.924279629631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45996.924279629631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45996.924279629631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45996.924279629631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45996.924279629631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45996.924279629631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45996.924279629631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45996.924279629631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45996.924279629631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45996.924279629631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45996.924279629631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45996.924279629631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45996.924279629631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45996.924279629631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45996.924279629631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45996.924279629631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45996.924279629631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45996.924279629631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45996.924279629631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45996.924279629631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45996.924279629631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45996.924279629631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45996.924279629631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45996.924279629631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45996.924279629631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45996.924279629631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45996.924279629631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45996.924279629631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45996.924279629631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45996.924279629631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45996.924279629631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45996.924279629631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45996.924279629631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45996.924279629631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45996.924279629631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45996.924279629631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45996.924279629631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45996.924279629631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45996.924279629631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45996.924279629631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45996.924279629631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45996.924279629631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45996.924279629631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45996.924279629631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45996.924279629631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45996.924279629631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45996.924279629631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45996.924279629631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45996.924279629631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45996.924279629631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45996.924279629631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45996.924279629631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45996.924279629631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45996.924279629631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45996.924279629631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45996.924279629631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45996.924279629631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45996.924279629631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45996.924279629631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45996.924279629631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45996.924279629631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45996.924279629631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45996.924279629631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45996.924279629631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45996.924279629631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45996.924279629631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45996.924279629631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45996.924279629631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45996.924279629631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45996.924279629631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45996.924279629631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45996.924279629631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45996.924279629631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45996.924279629631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45996.924279629631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45996.924279629631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45996.924279629631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45996.924279629631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45996.924279629631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45996.924279629631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45996.924279629631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45996.924279629631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45996.924279629631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45996.924279629631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45996.924279629631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45996.924279629631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45996.924279629631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45996.924279629631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45996.924279629631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45996.924279629631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45996.924279629631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45996.924279629631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45996.924279629631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45996.924279629631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45996.924279629631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45996.924279629631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45996.924279629631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45996.924279629631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45996.924279629631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45996.924279629631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45996.924279629631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45996.924279629631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45996.924279629631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45996.924279629631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45996.924279629631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45996.924279629631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45996.924279629631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45996.924279629631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45996.924279629631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45996.924279629631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45996.924279629631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45996.924279629631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45996.924279629631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45996.924279629631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45996.924279629631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45996.924279629631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45996.924279629631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45996.924279629631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45996.924279629631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45996.924279629631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45996.924279629631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45996.924279629631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45996.924279629631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45996.924279629631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45996.924279629631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45996.924279629631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45996.924279629631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45996.924279629631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45996.924279629631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45996.924279629631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45996.924279629631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45996.924279629631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45996.924279629631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45996.924279629631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45996.924279629631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45996.924279629631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45996.924279629631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45996.924279629631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45996.924279629631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45996.924279629631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45996.924279629631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45996.924279629631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45996.924279629631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45996.924279629631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45996.924279629631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45996.924279629631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45996.924279629631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45996.924279629631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45996.924279629631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45996.924279629631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45996.924279629631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45996.924279629631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45996.924279629631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45996.924279629631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45996.924279629631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45996.924279629631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45996.924279629631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45996.924279629631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45996.924279629631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45996.924279629631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45996.924279629631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45996.924279629631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45996.924279629631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45996.924279629631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45996.924279629631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45996.924279629631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45996.924279629631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45996.924279629631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45996.924279629631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45996.924279629631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45996.924279629631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45996.924279629631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45996.924279629631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45996.924279629631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45996.924279629631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45996.924279629631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45996.924279629631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45996.924279629631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45996.924279629631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45996.924279629631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45996.924279629631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45996.924279629631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45996.924279629631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45996.924279629631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45996.924279629631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45996.924279629631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45996.924279629631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45996.924279629631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45996.924279629631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45996.924279629631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45996.924279629631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45996.924279629631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45996.924279629631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45996.924279629631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45996.924279629631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45996.924279629631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45996.924279629631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45996.924279629631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45996.924279629631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45996.924279629631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45996.924279629631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45996.924279629631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45996.924279629631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45996.924279629631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45996.924279629631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45996.924279629631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45996.924279629631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45996.924279629631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45996.924279629631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45996.924279629631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45996.924279629631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45996.924279629631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45996.924279629631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45996.924279629631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45996.924279629631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45996.924279629631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45996.924279629631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45996.924279629631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45996.924279629631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45996.924279629631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45996.924279629631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45996.924279629631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45996.924279629631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45996.924279629631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45996.924279629631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45996.924279629631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45996.924279629631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45996.924279629631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45996.924279629631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45996.924279629631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45996.924279629631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45996.924279629631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45996.924279629631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45996.924279629631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45996.924279629631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45996.924279629631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45996.924279629631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45996.924279629631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45996.924279629631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45996.924279629631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45996.924279629631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45996.924279629631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45996.924279629631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45996.924279629631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45996.924279629631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45996.924279629631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45996.924279629631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45996.924279629631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45996.924279629631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45996.924279629631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45996.924279629631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45996.924279629631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45996.924279629631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45996.924279629631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45996.924279629631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45996.924279629631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45996.924279629631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45996.924279629631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45996.924279629631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45996.924279629631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45996.924279629631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45996.924279629631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45996.924279629631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45996.924279629631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45996.924279629631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45996.924279629631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45996.924279629631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45996.924279629631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45996.924279629631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45996.924279629631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45996.924279629631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45996.924279629631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45996.924279629631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45996.924279629631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45996.924279629631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45996.924279629631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45996.924279629631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45996.924279629631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45996.924279629631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45996.924279629631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45996.924279629631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45996.924279629631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45996.924279629631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45996.924279629631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45996.924279629631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45996.924279629631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45996.924279629631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45996.924279629631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45996.924279629631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45996.924279629631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45996.924279629631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45996.924279629631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45996.924279629631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45996.924279629631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45996.924279629631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45996.924279629631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45996.924279629631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45996.924279629631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45996.924279629631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45996.924279629631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45996.924279629631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45996.924279629631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45996.924279629631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45996.924279629631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45996.924279629631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45996.924279629631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45996.924279629631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45996.924279629631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45996.924279629631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45996.924279629631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45996.924279629631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45996.924279629631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45996.924279629631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45996.924279629631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45996.924279629631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45996.924279629631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45996.924279629631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45996.924279629631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45996.924279629631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45996.924279629631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45996.924279629631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45996.924279629631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45996.924279629631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45996.924279629631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45996.924279629631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45996.924279629631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45996.924279629631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45996.924279629631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45996.924279629631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45996.924279629631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45996.924279629631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45996.924279629631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45996.924279629631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45996.924279629631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45996.924279629631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45996.924279629631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45996.924279629631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45996.924279629631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45996.924279629631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45996.924279629631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45996.924279629631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45996.924279629631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45996.924279629631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45996.924279629631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45996.924279629631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45996.924279629631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45996.924279629631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45996.924279629631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45996.924279629631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45996.924279629631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45996.924279629631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45996.924279629631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45996.924279629631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45996.924279629631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45996.924279629631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45996.924279629631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45996.924279629631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45996.924279629631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45996.924279629631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45996.924279629631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45996.924279629631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45996.924279629631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45996.924279629631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45996.924279629631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45996.924279629631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45996.924279629631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45996.924279629631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45996.924279629631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45996.924279629631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45996.924279629631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45996.924279629631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45996.924279629631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45996.924279629631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45996.924279629631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45996.924279629631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45996.924279629631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45996.924279629631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45996.924279629631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45996.924279629631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45996.924279629631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45996.924279629631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45996.924279629631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45996.924279629631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45996.924279629631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45996.924279629631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45996.924279629631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45996.924279629631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45996.924279629631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45996.924279629631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45996.924279629631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45996.924279629631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45996.924279629631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45996.924279629631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45996.924279629631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45996.924279629631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45996.924279629631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45996.924279629631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45996.924279629631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45996.924279629631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45996.924279629631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45996.924279629631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45996.924279629631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45996.924279629631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45996.924279629631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45996.924279629631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45996.924279629631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45996.924279629631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45996.924279629631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45996.924279629631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45996.924279629631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45996.924279629631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45996.924279629631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45996.924279629631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45996.924279629631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45996.924279629631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45996.924279629631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45996.924279629631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45996.924279629631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45996.924279629631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45996.924279629631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45996.924279629631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45996.924279629631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45996.924279629631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45996.924279629631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45996.924279629631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45996.924279629631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45996.924279629631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45996.924279629631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45996.924279629631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45996.924279629631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45996.924279629631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45996.924279629631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45996.924279629631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45996.924279629631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45996.924279629631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45996.924279629631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45996.924279629631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45996.924279629631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45996.924279629631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45996.924279629631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45996.924279629631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45996.924279629631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45996.924279629631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45996.924279629631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45996.924279629631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45996.924279629631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45996.924279629631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45996.924279629631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45996.924279629631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45996.924279629631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45996.924279629631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45996.924279629631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45996.924279629631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45996.924279629631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45996.924279629631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45996.924279629631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45996.924279629631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45996.924279629631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45996.924279629631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45996.924279629631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45996.924279629631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45996.924279629631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45996.924279629631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45996.924279629631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45996.924279629631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45996.924279629631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45996.924279629631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45996.924279629631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45996.924279629631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45996.924279629631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45996.924279629631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45996.924279629631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45996.924279629631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45996.924279629631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45996.924279629631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45996.924279629631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45996.924279629631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45996.924279629631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45996.924279629631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45996.924279629631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45996.924279629631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45996.924279629631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45996.924279629631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45996.924279629631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45996.924279629631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45996.924279629631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45996.924279629631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45996.924279629631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45996.924279629631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45996.924279629631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45996.924279629631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45996.924279629631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45996.924279629631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45996.924279629631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45996.924279629631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45996.924279629631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45996.924279629631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45996.924279629631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45996.924279629631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45996.924279629631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45996.924279629631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45996.924279629631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45996.924279629631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45996.924279629631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45996.924279629631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45996.924279629631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45996.924279629631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45996.924279629631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45996.924279629631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45996.924279629631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45996.924279629631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45996.924279629631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45996.924279629631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45996.924279629631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45996.924279629631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45996.924279629631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45996.924279629631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45996.924279629631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45996.924279629631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45996.924279629631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45996.924279629631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45996.924279629631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45996.924279629631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45996.924279629631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45996.924279629631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45996.924279629631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45996.924279629631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45996.924279629631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45996.924279629631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45996.924279629631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45996.924279629631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45996.924279629631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45996.924279629631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45996.924279629631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45996.924279629631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45996.924279629631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45996.924279629631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45996.924279629631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45996.924279629631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45996.924279629631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45996.924279629631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45996.924279629631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45996.924279629631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45996.924279629631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45996.924279629631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45996.924279629631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45996.924279629631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45996.924279629631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45996.924279629631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45996.924279629631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45996.924279629631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45996.924279629631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45996.924279629631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45996.924279629631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45996.924279629631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45996.924279629631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45996.924279629631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45996.924279629631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45996.924279629631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45996.924279629631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45996.924279629631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45996.924279629631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45996.924279629631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45996.924279629631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45996.924279629631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45996.924279629631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45996.924279629631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45996.924279629631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45996.924279629631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45996.924279629631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45996.924279629631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45996.924279629631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45996.924279629631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45996.924279629631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45996.924279629631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45996.924279629631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45996.924279629631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45996.924279629631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45996.924279629631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45996.924279629631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45996.924279629631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45996.924279629631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45996.924279629631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45996.924279629631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45996.924279629631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45996.924279629631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45996.924279629631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45996.924279629631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45996.924279629631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45996.924279629631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45996.924279629631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45996.924279629631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45996.924279629631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45996.924279629631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45996.924279629631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45996.924279629631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45996.924279629631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45996.924279629631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45996.924279629631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45996.924279629631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45996.924279629631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45996.924279629631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45996.924279629631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45996.924279629631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45996.924279629631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45996.924279629631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45996.924279629631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45996.924279629631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45996.924279629631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45996.924279629631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45996.924279629631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45996.924279629631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45996.924279629631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45996.924279629631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45996.924279629631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45996.924279629631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45996.924279629631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45996.924279629631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45996.924279629631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45996.924279629631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45996.924279629631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45996.924279629631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45996.924279629631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45996.924279629631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45996.924279629631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45996.924279629631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45996.924279629631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45996.924279629631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45996.924279629631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45996.924279629631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45996.924279629631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45996.924279629631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45996.924279629631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45996.924279629631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45996.924279629631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45996.924279629631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45996.924279629631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45996.924279629631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45996.924279629631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45996.924279629631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45996.924279629631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45996.924279629631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45996.924279629631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45996.924279629631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45996.924279629631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45996.924279629631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45996.924279629631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45996.924279629631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45996.924279629631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45996.924279629631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45996.924279629631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45996.924279629631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45996.924279629631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45996.924279629631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45996.924279629631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45996.924279629631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45996.924279629631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45996.924279629631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45996.924279629631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45996.924279629631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45996.924279629631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45996.924279629631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45996.924279629631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45996.924279629631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45996.924279629631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45996.924279629631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45996.924279629631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45996.924279629631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45996.924279629631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45996.924279629631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45996.924279629631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45996.924279629631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45996.924279629631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45996.924279629631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45996.924279629631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45996.924279629631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45996.924279629631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45996.924279629631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45996.924279629631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45996.924279629631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45996.924279629631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45996.924279629631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45996.924279629631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45996.924279629631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45996.924279629631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45996.924279629631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45996.924279629631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45996.924279629631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45996.924279629631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45996.924279629631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45996.924279629631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45996.924279629631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45996.924279629631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45996.924279629631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45996.924279629631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45996.924279629631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45996.924279629631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45996.924279629631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45996.924279629631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45996.924279629631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45996.924279629631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45996.924279629631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45996.924279629631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45996.924279629631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45996.924279629631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45996.924279629631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45996.924279629631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45996.924279629631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45996.924279629631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45996.924279629631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45996.924279629631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45996.924279629631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45996.924279629631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45996.924279629631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45996.924279629631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45996.924279629631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45996.924279629631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45996.924279629631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45996.924279629631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45996.924279629631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45996.924279629631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45996.924279629631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45996.924279629631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45996.924279629631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45996.924279629631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45996.924279629631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45996.924279629631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45996.924279629631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45996.924279629631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45996.924279629631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45996.924279629631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45996.924279629631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45996.924279629631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45996.924279629631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45996.924279629631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45996.924279629631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45996.924279629631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45996.924279629631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45996.924279629631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45996.924279629631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45996.924279629631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45996.924279629631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45996.924279629631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45996.924279629631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45996.924279629631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45996.924279629631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45996.924279629631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45996.924279629631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45996.924279629631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45996.924279629631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45996.924279629631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45996.924279629631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45996.924279629631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45996.924279629631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45996.924279629631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45996.924279629631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45996.924279629631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45996.924279629631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45996.924279629631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45996.924279629631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45996.924279629631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45996.924279629631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45996.924279629631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45996.924279629631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45996.924279629631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45996.924279629631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45996.924279629631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45996.924279629631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45996.924279629631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45996.924279629631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45996.924279629631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45996.924279629631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45996.924279629631</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4"/>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293.44356203703501</v>
      </c>
      <c r="H2" s="91">
        <v>45703.474768518521</v>
      </c>
      <c r="I2" s="91" t="str">
        <f>IFERROR(VLOOKUP(D2,DB!A:F,6,0),"")</f>
        <v>SCECO</v>
      </c>
      <c r="J2" s="91" t="str">
        <f>IFERROR(VLOOKUP(D2,DB!A:G,7,0),"")</f>
        <v>Dead</v>
      </c>
      <c r="K2" s="93" t="s">
        <v>39117</v>
      </c>
      <c r="L2" s="87" t="str">
        <f>IFERROR(VLOOKUP(D2,DB!A:I,9,0),"")</f>
        <v>Latis</v>
      </c>
    </row>
    <row r="3" spans="1:16" ht="15" customHeight="1">
      <c r="A3" s="108" t="s">
        <v>39118</v>
      </c>
      <c r="B3" s="108" t="str">
        <f>IFERROR(VLOOKUP(D3,DB!A:K,11,0),"")</f>
        <v>R4</v>
      </c>
      <c r="C3" s="89">
        <v>2</v>
      </c>
      <c r="D3" s="87" t="s">
        <v>35271</v>
      </c>
      <c r="E3" s="90" t="s">
        <v>39106</v>
      </c>
      <c r="F3" s="91">
        <v>45996.835416666669</v>
      </c>
      <c r="G3" s="92">
        <f t="shared" ref="G3:G10" ca="1" si="0">IFERROR(NOW()-F3,"")</f>
        <v>8.8862962962593883E-2</v>
      </c>
      <c r="H3" s="91">
        <v>45996.825706018521</v>
      </c>
      <c r="I3" s="108" t="str">
        <f>IFERROR(VLOOKUP(D3,DB!A:F,6,0),"")</f>
        <v>Generator-SG</v>
      </c>
      <c r="J3" s="108" t="str">
        <f>IFERROR(VLOOKUP(D3,DB!A:G,7,0),"")</f>
        <v>Dead</v>
      </c>
      <c r="K3" s="93" t="s">
        <v>39119</v>
      </c>
      <c r="L3" s="87" t="str">
        <f>IFERROR(VLOOKUP(D3,DB!A:I,9,0),"")</f>
        <v>Latis</v>
      </c>
    </row>
    <row r="4" spans="1:16" ht="15" customHeight="1">
      <c r="A4" s="108"/>
      <c r="B4" s="108" t="str">
        <f>IFERROR(VLOOKUP(D4,DB!A:K,11,0),"")</f>
        <v/>
      </c>
      <c r="C4" s="89"/>
      <c r="D4" s="87"/>
      <c r="E4" s="90"/>
      <c r="F4" s="91"/>
      <c r="G4" s="92">
        <f t="shared" ca="1" si="0"/>
        <v>45996.924279629631</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45996.924279629631</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45996.924279629631</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45996.924279629631</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45996.924279629631</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45996.924279629631</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45996.924279629631</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ref="G11:G74" ca="1" si="1">IFERROR(NOW()-F11,"")</f>
        <v>45996.924279629631</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45996.924279629631</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45996.924279629631</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45996.924279629631</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45996.924279629631</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45996.924279629631</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45996.924279629631</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45996.924279629631</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45996.924279629631</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45996.924279629631</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45996.924279629631</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45996.924279629631</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45996.924279629631</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45996.924279629631</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45996.924279629631</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45996.924279629631</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45996.924279629631</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45996.924279629631</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45996.924279629631</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45996.924279629631</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45996.924279629631</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45996.924279629631</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45996.924279629631</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45996.924279629631</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45996.924279629631</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45996.924279629631</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45996.924279629631</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45996.924279629631</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45996.924279629631</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45996.924279629631</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45996.924279629631</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45996.924279629631</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45996.924279629631</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45996.924279629631</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45996.924279629631</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45996.924279629631</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45996.924279629631</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45996.924279629631</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45996.924279629631</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45996.924279629631</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45996.924279629631</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45996.924279629631</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45996.924279629631</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45996.924279629631</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45996.924279629631</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45996.924279629631</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45996.924279629631</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45996.924279629631</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45996.924279629631</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45996.924279629631</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45996.924279629631</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45996.924279629631</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45996.924279629631</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45996.924279629631</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45996.924279629631</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45996.924279629631</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45996.924279629631</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45996.924279629631</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45996.924279629631</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45996.924279629631</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45996.924279629631</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45996.924279629631</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45996.924279629631</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45996.924279629631</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ref="G75:G138" ca="1" si="2">IFERROR(NOW()-F75,"")</f>
        <v>45996.924279629631</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45996.924279629631</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45996.924279629631</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45996.924279629631</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45996.924279629631</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45996.924279629631</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45996.924279629631</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45996.924279629631</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45996.924279629631</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45996.924279629631</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45996.924279629631</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45996.924279629631</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45996.924279629631</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45996.924279629631</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45996.924279629631</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45996.924279629631</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45996.924279629631</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45996.924279629631</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45996.924279629631</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45996.924279629631</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45996.924279629631</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45996.924279629631</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45996.924279629631</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45996.924279629631</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45996.924279629631</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45996.924279629631</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45996.924279629631</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45996.924279629631</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45996.924279629631</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45996.924279629631</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45996.924279629631</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45996.924279629631</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45996.924279629631</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45996.924279629631</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45996.924279629631</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45996.924279629631</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45996.924279629631</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45996.924279629631</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45996.924279629631</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45996.924279629631</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45996.924279629631</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45996.924279629631</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45996.924279629631</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45996.924279629631</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45996.924279629631</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45996.924279629631</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45996.924279629631</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45996.924279629631</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45996.924279629631</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45996.924279629631</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45996.924279629631</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45996.924279629631</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45996.924279629631</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45996.924279629631</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45996.924279629631</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45996.924279629631</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45996.924279629631</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45996.924279629631</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45996.924279629631</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45996.924279629631</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45996.924279629631</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45996.924279629631</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45996.924279629631</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45996.924279629631</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ref="G139:G184" ca="1" si="3">IFERROR(NOW()-F139,"")</f>
        <v>45996.924279629631</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45996.924279629631</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45996.924279629631</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45996.924279629631</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45996.924279629631</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45996.924279629631</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45996.924279629631</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45996.924279629631</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45996.924279629631</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45996.924279629631</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45996.924279629631</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45996.924279629631</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45996.924279629631</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45996.924279629631</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45996.924279629631</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45996.924279629631</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45996.924279629631</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45996.924279629631</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45996.924279629631</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45996.924279629631</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45996.924279629631</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45996.924279629631</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45996.924279629631</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45996.924279629631</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45996.924279629631</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45996.924279629631</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45996.924279629631</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45996.924279629631</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45996.924279629631</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45996.924279629631</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45996.924279629631</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45996.924279629631</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45996.924279629631</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45996.924279629631</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45996.924279629631</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45996.924279629631</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45996.924279629631</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45996.924279629631</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45996.924279629631</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45996.924279629631</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45996.924279629631</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45996.924279629631</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45996.924279629631</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45996.924279629631</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45996.924279629631</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45996.924279629631</v>
      </c>
      <c r="H184" s="91"/>
      <c r="I184" s="108" t="str">
        <f>IFERROR(VLOOKUP(D184,DB!A:F,6,0),"")</f>
        <v/>
      </c>
      <c r="J184" s="108" t="str">
        <f>IFERROR(VLOOKUP(D184,DB!A:G,7,0),"")</f>
        <v/>
      </c>
      <c r="K184" s="93"/>
      <c r="L184" s="87" t="str">
        <f>IFERROR(VLOOKUP(D184,DB!A:I,9,0),"")</f>
        <v/>
      </c>
    </row>
  </sheetData>
  <dataValidations count="2">
    <dataValidation allowBlank="1" showInputMessage="1" showErrorMessage="1" sqref="E1" xr:uid="{A4F81451-56CC-4543-9497-104C4E44EE4B}"/>
    <dataValidation type="list" allowBlank="1" showInputMessage="1" showErrorMessage="1" sqref="E2:E18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workbookViewId="0">
      <selection activeCell="C6" sqref="C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39120</v>
      </c>
      <c r="B2" s="37" t="str">
        <f>IFERROR(VLOOKUP(D2,DB!A:K,11,0),"")</f>
        <v>R5</v>
      </c>
      <c r="C2" s="37">
        <v>3</v>
      </c>
      <c r="D2" s="101" t="s">
        <v>36085</v>
      </c>
      <c r="E2" s="37" t="s">
        <v>39106</v>
      </c>
      <c r="F2" s="38">
        <v>45891.832060185188</v>
      </c>
      <c r="G2" s="103">
        <f ca="1">IFERROR(NOW()-F2,"")</f>
        <v>105.09221944444289</v>
      </c>
      <c r="H2" s="38">
        <v>45891.790393518517</v>
      </c>
      <c r="I2" s="37" t="str">
        <f>IFERROR(VLOOKUP(D2,DB!A:F,6,0),"")</f>
        <v>Generator-SG</v>
      </c>
      <c r="J2" s="37" t="str">
        <f>IFERROR(VLOOKUP(D2,DB!A:G,7,0),"")</f>
        <v>Vandalized</v>
      </c>
      <c r="K2" s="37" t="s">
        <v>39121</v>
      </c>
      <c r="L2" s="37" t="str">
        <f>IFERROR(VLOOKUP(D2,DB!A:I,9,0),"")</f>
        <v>Latis</v>
      </c>
      <c r="M2" s="100"/>
    </row>
    <row r="3" spans="1:13" s="39" customFormat="1" ht="30.75">
      <c r="A3" s="37" t="s">
        <v>39122</v>
      </c>
      <c r="B3" s="37" t="str">
        <f>IFERROR(VLOOKUP(D3,DB!A:K,11,0),"")</f>
        <v>R5</v>
      </c>
      <c r="C3" s="37">
        <v>1</v>
      </c>
      <c r="D3" s="37" t="s">
        <v>33407</v>
      </c>
      <c r="E3" s="37" t="s">
        <v>39109</v>
      </c>
      <c r="F3" s="38">
        <v>45926.188877314817</v>
      </c>
      <c r="G3" s="103">
        <f t="shared" ref="G3" ca="1" si="0">IFERROR(NOW()-F3,"")</f>
        <v>70.735402314814564</v>
      </c>
      <c r="H3" s="38">
        <v>45926.158159722225</v>
      </c>
      <c r="I3" s="37" t="str">
        <f>IFERROR(VLOOKUP(D3,DB!A:F,6,0),"")</f>
        <v>SCECO</v>
      </c>
      <c r="J3" s="37" t="str">
        <f>IFERROR(VLOOKUP(D3,DB!A:G,7,0),"")</f>
        <v>Good</v>
      </c>
      <c r="K3" s="37" t="s">
        <v>39123</v>
      </c>
      <c r="L3" s="37" t="str">
        <f>IFERROR(VLOOKUP(D3,DB!A:I,9,0),"")</f>
        <v>Latis</v>
      </c>
      <c r="M3" s="100"/>
    </row>
    <row r="4" spans="1:13" s="39" customFormat="1" ht="39.75" customHeight="1">
      <c r="A4" s="104" t="s">
        <v>39124</v>
      </c>
      <c r="B4" s="104" t="str">
        <f>IFERROR(VLOOKUP(D4,DB!A:K,11,0),"")</f>
        <v>R5</v>
      </c>
      <c r="C4" s="104">
        <v>1</v>
      </c>
      <c r="D4" s="104" t="s">
        <v>34832</v>
      </c>
      <c r="E4" s="104" t="s">
        <v>39109</v>
      </c>
      <c r="F4" s="105">
        <v>45948.661111111112</v>
      </c>
      <c r="G4" s="106">
        <f t="shared" ref="G4" ca="1" si="1">IFERROR(NOW()-F4,"")</f>
        <v>48.263168518518796</v>
      </c>
      <c r="H4" s="105">
        <v>45948.661111111112</v>
      </c>
      <c r="I4" s="104" t="str">
        <f>IFERROR(VLOOKUP(D4,DB!A:F,6,0),"")</f>
        <v>SCECO</v>
      </c>
      <c r="J4" s="104" t="str">
        <f>IFERROR(VLOOKUP(D4,DB!A:G,7,0),"")</f>
        <v>Dead</v>
      </c>
      <c r="K4" s="104" t="s">
        <v>39125</v>
      </c>
      <c r="L4" s="104" t="str">
        <f>IFERROR(VLOOKUP(D4,DB!A:I,9,0),"")</f>
        <v>Latis</v>
      </c>
    </row>
    <row r="5" spans="1:13" s="39" customFormat="1" ht="30.75">
      <c r="A5" s="104" t="s">
        <v>39126</v>
      </c>
      <c r="B5" s="104" t="str">
        <f>IFERROR(VLOOKUP(D5,DB!A:K,11,0),"")</f>
        <v>R5</v>
      </c>
      <c r="C5" s="104">
        <v>1</v>
      </c>
      <c r="D5" s="104" t="s">
        <v>36592</v>
      </c>
      <c r="E5" s="104" t="s">
        <v>39106</v>
      </c>
      <c r="F5" s="105">
        <v>45981.373298611114</v>
      </c>
      <c r="G5" s="106">
        <f ca="1">IFERROR(NOW()-F5,"")</f>
        <v>15.550981018517632</v>
      </c>
      <c r="H5" s="133">
        <v>45981.360798611109</v>
      </c>
      <c r="I5" s="104" t="str">
        <f>IFERROR(VLOOKUP(D5,DB!A:F,6,0),"")</f>
        <v>SCECO</v>
      </c>
      <c r="J5" s="104" t="str">
        <f>IFERROR(VLOOKUP(D5,DB!A:G,7,0),"")</f>
        <v>Dead</v>
      </c>
      <c r="K5" s="104" t="s">
        <v>39127</v>
      </c>
      <c r="L5" s="104" t="str">
        <f>IFERROR(VLOOKUP(D5,DB!A:I,9,0),"")</f>
        <v>Latis</v>
      </c>
    </row>
    <row r="6" spans="1:13" ht="15.75">
      <c r="A6" s="37"/>
      <c r="B6" s="37" t="str">
        <f>IFERROR(VLOOKUP(D6,DB!A:K,11,0),"")</f>
        <v/>
      </c>
      <c r="C6" s="37"/>
      <c r="D6" s="150"/>
      <c r="E6" s="37"/>
      <c r="F6" s="38"/>
      <c r="G6" s="132">
        <f t="shared" ref="G6:G20" ca="1" si="2">IFERROR(NOW()-F6,"")</f>
        <v>45996.924279629631</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45996.924279629631</v>
      </c>
      <c r="H7" s="38"/>
      <c r="I7" s="37" t="str">
        <f>IFERROR(VLOOKUP(D7,DB!A:F,6,0),"")</f>
        <v/>
      </c>
      <c r="J7" s="37" t="str">
        <f>IFERROR(VLOOKUP(D7,DB!A:G,7,0),"")</f>
        <v/>
      </c>
      <c r="K7" s="37"/>
      <c r="L7" s="37" t="str">
        <f>IFERROR(VLOOKUP(D7,DB!A:I,9,0),"")</f>
        <v/>
      </c>
    </row>
    <row r="8" spans="1:13">
      <c r="A8" s="37"/>
      <c r="B8" s="37" t="str">
        <f>IFERROR(VLOOKUP(D8,DB!A:K,11,0),"")</f>
        <v/>
      </c>
      <c r="C8" s="37"/>
      <c r="D8" s="156"/>
      <c r="E8" s="37"/>
      <c r="F8" s="38"/>
      <c r="G8" s="132">
        <f t="shared" ca="1" si="2"/>
        <v>45996.924279629631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45996.924279629631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45996.924279629631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45996.924279629631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45996.924279629631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45996.924279629631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45996.924279629631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45996.924279629631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45996.924279629631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45996.924279629631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45996.924279629631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45996.924279629631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45996.924279629631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ref="G21:G52" ca="1" si="3">IFERROR(NOW()-F21,"")</f>
        <v>45996.924279629631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45996.924279629631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45996.924279629631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45996.924279629631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45996.924279629631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45996.924279629631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45996.924279629631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45996.924279629631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45996.924279629631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45996.924279629631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45996.924279629631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45996.924279629631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45996.924279629631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45996.924279629631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45996.924279629631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45996.924279629631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45996.924279629631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45996.924279629631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45996.924279629631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45996.924279629631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45996.924279629631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45996.924279629631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45996.924279629631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45996.924279629631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45996.924279629631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45996.924279629631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45996.924279629631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45996.924279629631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45996.924279629631</v>
      </c>
      <c r="H49" s="38"/>
      <c r="I49" s="37" t="str">
        <f>IFERROR(VLOOKUP(D49,DB!A:F,6,0),"")</f>
        <v/>
      </c>
      <c r="J49" s="37" t="str">
        <f>IFERROR(VLOOKUP(D49,DB!A:G,7,0),"")</f>
        <v/>
      </c>
      <c r="K49" s="37"/>
      <c r="L49" s="37" t="str">
        <f>IFERROR(VLOOKUP(D49,DB!A:I,9,0),"")</f>
        <v/>
      </c>
    </row>
    <row r="50" spans="1:12">
      <c r="A50" s="147"/>
      <c r="B50" s="147" t="str">
        <f>IFERROR(VLOOKUP(D50,DB!A:K,11,0),"")</f>
        <v/>
      </c>
      <c r="C50" s="147"/>
      <c r="D50" s="147"/>
      <c r="E50" s="147"/>
      <c r="F50" s="148"/>
      <c r="G50" s="149">
        <f t="shared" ca="1" si="3"/>
        <v>45996.924279629631</v>
      </c>
      <c r="H50" s="148"/>
      <c r="I50" s="147" t="str">
        <f>IFERROR(VLOOKUP(D50,DB!A:F,6,0),"")</f>
        <v/>
      </c>
      <c r="J50" s="147" t="str">
        <f>IFERROR(VLOOKUP(D50,DB!A:G,7,0),"")</f>
        <v/>
      </c>
      <c r="K50" s="147"/>
      <c r="L50" s="147" t="str">
        <f>IFERROR(VLOOKUP(D50,DB!A:I,9,0),"")</f>
        <v/>
      </c>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39128</v>
      </c>
      <c r="B2" s="116" t="str">
        <f>IFERROR(VLOOKUP(D2,DB!A:K,11,0),"")</f>
        <v>R6</v>
      </c>
      <c r="C2" s="117">
        <v>1</v>
      </c>
      <c r="D2" s="116" t="s">
        <v>34682</v>
      </c>
      <c r="E2" s="139" t="s">
        <v>39106</v>
      </c>
      <c r="F2" s="118">
        <v>45996.843159722222</v>
      </c>
      <c r="G2" s="72">
        <f t="shared" ref="G2:G51" ca="1" si="0">IFERROR(NOW()-F2,"-")</f>
        <v>8.1119907408719882E-2</v>
      </c>
      <c r="H2" s="118">
        <v>45996.84306712963</v>
      </c>
      <c r="I2" s="116" t="str">
        <f>IFERROR(VLOOKUP(D2,DB!A:F,6,0),"")</f>
        <v>Generator-SG</v>
      </c>
      <c r="J2" s="116" t="str">
        <f>IFERROR(VLOOKUP(D2,DB!A:G,7,0),"")</f>
        <v>Vandalized</v>
      </c>
      <c r="K2" s="119" t="s">
        <v>39129</v>
      </c>
      <c r="L2" s="134" t="str">
        <f>IFERROR(VLOOKUP(D2,DB!A:I,9,0),"")</f>
        <v>Latis</v>
      </c>
    </row>
    <row r="3" spans="1:16382" ht="31.5" customHeight="1">
      <c r="A3" s="115"/>
      <c r="B3" s="116" t="str">
        <f>IFERROR(VLOOKUP(D3,DB!A:K,11,0),"")</f>
        <v/>
      </c>
      <c r="C3" s="117"/>
      <c r="D3" s="116"/>
      <c r="E3" s="139"/>
      <c r="F3" s="118"/>
      <c r="G3" s="72">
        <f t="shared" ca="1" si="0"/>
        <v>45996.924279629631</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45996.924279629631</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45996.924279629631</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45996.924279629631</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45996.924279629631</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45996.924279629631</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45996.924279629631</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45996.924279629631</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45996.924279629631</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45996.924279629631</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45996.924279629631</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45996.924279629631</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45996.924279629631</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45996.924279629631</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45996.924279629631</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45996.924279629631</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45996.924279629631</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45996.924279629631</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45996.924279629631</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45996.924279629631</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45996.924279629631</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45996.924279629631</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45996.924279629631</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45996.924279629631</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45996.924279629631</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45996.924279629631</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45996.924279629631</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45996.924279629631</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45996.924279629631</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45996.924279629631</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45996.924279629631</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45996.924279629631</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45996.924279629631</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45996.924279629631</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45996.924279629631</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45996.924279629631</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45996.924279629631</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45996.924279629631</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45996.924279629631</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45996.924279629631</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45996.924279629631</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45996.924279629631</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45996.924279629631</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45996.924279629631</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45996.924279629631</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45996.924279629631</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45996.924279629631</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45996.924279629631</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45996.924279629631</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ref="G52:G115" ca="1" si="1">IFERROR(NOW()-F52,"-")</f>
        <v>45996.924279629631</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45996.924279629631</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45996.924279629631</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45996.924279629631</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45996.924279629631</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45996.924279629631</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45996.924279629631</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45996.924279629631</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45996.924279629631</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45996.924279629631</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45996.924279629631</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45996.924279629631</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45996.924279629631</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45996.924279629631</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45996.924279629631</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45996.924279629631</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45996.924279629631</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45996.924279629631</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45996.924279629631</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45996.924279629631</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45996.924279629631</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45996.924279629631</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45996.924279629631</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45996.924279629631</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45996.924279629631</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45996.924279629631</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45996.924279629631</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45996.924279629631</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45996.924279629631</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45996.924279629631</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45996.924279629631</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45996.924279629631</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45996.924279629631</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45996.924279629631</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45996.924279629631</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45996.924279629631</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45996.924279629631</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45996.924279629631</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45996.924279629631</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45996.924279629631</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45996.924279629631</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45996.924279629631</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45996.924279629631</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45996.924279629631</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45996.924279629631</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45996.924279629631</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45996.924279629631</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45996.924279629631</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45996.924279629631</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45996.924279629631</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45996.924279629631</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45996.924279629631</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45996.924279629631</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45996.924279629631</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45996.924279629631</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45996.924279629631</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45996.924279629631</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45996.924279629631</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45996.924279629631</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45996.924279629631</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45996.924279629631</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45996.924279629631</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45996.924279629631</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45996.924279629631</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ref="G116:G179" ca="1" si="2">IFERROR(NOW()-F116,"-")</f>
        <v>45996.924279629631</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45996.924279629631</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45996.924279629631</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45996.924279629631</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45996.924279629631</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45996.924279629631</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45996.924279629631</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45996.924279629631</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45996.924279629631</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45996.924279629631</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45996.924279629631</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45996.924279629631</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45996.924279629631</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45996.924279629631</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45996.924279629631</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45996.924279629631</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45996.924279629631</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45996.924279629631</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45996.924279629631</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45996.924279629631</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45996.924279629631</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45996.924279629631</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45996.924279629631</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45996.924279629631</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45996.924279629631</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45996.924279629631</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45996.924279629631</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45996.924279629631</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45996.924279629631</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45996.924279629631</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45996.924279629631</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45996.924279629631</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45996.924279629631</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45996.924279629631</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45996.924279629631</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45996.924279629631</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45996.924279629631</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45996.924279629631</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45996.924279629631</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45996.924279629631</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45996.924279629631</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45996.924279629631</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45996.924279629631</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45996.924279629631</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45996.924279629631</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45996.924279629631</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45996.924279629631</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45996.924279629631</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45996.924279629631</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45996.924279629631</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45996.924279629631</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45996.924279629631</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45996.924279629631</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45996.924279629631</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45996.924279629631</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45996.924279629631</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45996.924279629631</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45996.924279629631</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45996.924279629631</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45996.924279629631</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45996.924279629631</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45996.924279629631</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45996.924279629631</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45996.924279629631</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ref="G180:G243" ca="1" si="3">IFERROR(NOW()-F180,"-")</f>
        <v>45996.924279629631</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45996.924279629631</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45996.924279629631</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45996.924279629631</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45996.924279629631</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45996.924279629631</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45996.924279629631</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45996.924279629631</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45996.924279629631</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45996.924279629631</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45996.924279629631</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45996.924279629631</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45996.924279629631</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45996.924279629631</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45996.924279629631</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45996.924279629631</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45996.924279629631</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45996.924279629631</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45996.924279629631</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45996.924279629631</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45996.924279629631</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45996.924279629631</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45996.924279629631</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45996.924279629631</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45996.924279629631</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45996.924279629631</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45996.924279629631</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45996.924279629631</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45996.924279629631</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45996.924279629631</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45996.924279629631</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45996.924279629631</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45996.924279629631</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45996.924279629631</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45996.924279629631</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45996.924279629631</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45996.924279629631</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45996.924279629631</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45996.924279629631</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45996.924279629631</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45996.924279629631</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45996.924279629631</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45996.924279629631</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45996.924279629631</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45996.924279629631</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45996.924279629631</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45996.924279629631</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45996.924279629631</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45996.924279629631</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45996.924279629631</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45996.924279629631</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45996.924279629631</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45996.924279629631</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45996.924279629631</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45996.924279629631</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45996.924279629631</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45996.924279629631</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45996.924279629631</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45996.924279629631</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45996.924279629631</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45996.924279629631</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45996.924279629631</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45996.924279629631</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45996.924279629631</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ref="G244:G307" ca="1" si="4">IFERROR(NOW()-F244,"-")</f>
        <v>45996.924279629631</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45996.924279629631</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45996.924279629631</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45996.924279629631</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45996.924279629631</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45996.924279629631</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45996.924279629631</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45996.924279629631</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45996.924279629631</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45996.924279629631</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45996.924279629631</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45996.924279629631</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45996.924279629631</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45996.924279629631</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45996.924279629631</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45996.924279629631</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45996.924279629631</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45996.924279629631</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45996.924279629631</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45996.924279629631</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45996.924279629631</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45996.924279629631</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45996.924279629631</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45996.924279629631</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45996.924279629631</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45996.924279629631</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45996.924279629631</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45996.924279629631</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45996.924279629631</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45996.924279629631</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45996.924279629631</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45996.924279629631</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45996.924279629631</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45996.924279629631</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45996.924279629631</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45996.924279629631</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45996.924279629631</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45996.924279629631</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45996.924279629631</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45996.924279629631</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45996.924279629631</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45996.924279629631</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45996.924279629631</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45996.924279629631</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45996.924279629631</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45996.924279629631</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45996.924279629631</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45996.924279629631</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45996.924279629631</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45996.924279629631</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45996.924279629631</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45996.924279629631</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45996.924279629631</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45996.924279629631</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45996.924279629631</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45996.924279629631</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45996.924279629631</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45996.924279629631</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45996.924279629631</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45996.924279629631</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45996.924279629631</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45996.924279629631</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45996.924279629631</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45996.924279629631</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ref="G308:G371" ca="1" si="5">IFERROR(NOW()-F308,"-")</f>
        <v>45996.924279629631</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45996.924279629631</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45996.924279629631</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45996.924279629631</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45996.924279629631</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45996.924279629631</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45996.924279629631</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45996.924279629631</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45996.924279629631</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45996.924279629631</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45996.924279629631</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45996.924279629631</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45996.924279629631</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45996.924279629631</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45996.924279629631</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45996.924279629631</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45996.924279629631</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45996.924279629631</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45996.924279629631</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45996.924279629631</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45996.924279629631</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45996.924279629631</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45996.924279629631</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45996.924279629631</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45996.924279629631</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45996.924279629631</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45996.924279629631</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45996.924279629631</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45996.924279629631</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45996.924279629631</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45996.924279629631</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45996.924279629631</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45996.924279629631</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45996.924279629631</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45996.924279629631</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45996.924279629631</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45996.924279629631</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45996.924279629631</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45996.924279629631</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45996.924279629631</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45996.924279629631</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45996.924279629631</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45996.924279629631</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45996.924279629631</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45996.924279629631</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45996.924279629631</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45996.924279629631</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45996.924279629631</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45996.924279629631</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45996.924279629631</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45996.924279629631</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45996.924279629631</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45996.924279629631</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45996.924279629631</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45996.924279629631</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45996.924279629631</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45996.924279629631</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45996.924279629631</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45996.924279629631</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45996.924279629631</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45996.924279629631</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45996.924279629631</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45996.924279629631</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45996.924279629631</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ref="G372:G435" ca="1" si="6">IFERROR(NOW()-F372,"-")</f>
        <v>45996.924279629631</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45996.924279629631</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45996.924279629631</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45996.924279629631</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45996.924279629631</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45996.924279629631</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45996.924279629631</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45996.924279629631</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45996.924279629631</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45996.924279629631</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45996.924279629631</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45996.924279629631</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45996.924279629631</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45996.924279629631</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45996.924279629631</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45996.924279629631</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45996.924279629631</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45996.924279629631</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45996.924279629631</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45996.924279629631</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45996.924279629631</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45996.924279629631</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45996.924279629631</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45996.924279629631</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45996.924279629631</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45996.924279629631</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45996.924279629631</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45996.924279629631</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45996.924279629631</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45996.924279629631</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45996.924279629631</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45996.924279629631</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45996.924279629631</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45996.924279629631</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45996.924279629631</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45996.924279629631</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45996.924279629631</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45996.924279629631</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45996.924279629631</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45996.924279629631</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45996.924279629631</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45996.924279629631</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45996.924279629631</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45996.924279629631</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45996.924279629631</v>
      </c>
      <c r="H416" s="118"/>
      <c r="I416" s="116" t="str">
        <f>IFERROR(VLOOKUP(D416,DB!A:F,6,0),"")</f>
        <v/>
      </c>
      <c r="J416" s="116" t="str">
        <f>IFERROR(VLOOKUP(D416,DB!A:G,7,0),"")</f>
        <v/>
      </c>
      <c r="K416" s="119"/>
      <c r="L416" s="134" t="str">
        <f>IFERROR(VLOOKUP(D416,DB!A:I,9,0),"")</f>
        <v/>
      </c>
    </row>
    <row r="417" spans="1:12" ht="31.5" customHeight="1">
      <c r="A417" s="140"/>
      <c r="B417" s="141" t="str">
        <f>IFERROR(VLOOKUP(D417,DB!A:K,11,0),"")</f>
        <v/>
      </c>
      <c r="C417" s="142"/>
      <c r="D417" s="141"/>
      <c r="E417" s="139"/>
      <c r="F417" s="143"/>
      <c r="G417" s="144">
        <f t="shared" ca="1" si="6"/>
        <v>45996.924279629631</v>
      </c>
      <c r="H417" s="143"/>
      <c r="I417" s="141" t="str">
        <f>IFERROR(VLOOKUP(D417,DB!A:F,6,0),"")</f>
        <v/>
      </c>
      <c r="J417" s="141" t="str">
        <f>IFERROR(VLOOKUP(D417,DB!A:G,7,0),"")</f>
        <v/>
      </c>
      <c r="K417" s="145"/>
      <c r="L417" s="146" t="str">
        <f>IFERROR(VLOOKUP(D417,DB!A:I,9,0),"")</f>
        <v/>
      </c>
    </row>
  </sheetData>
  <dataValidations count="2">
    <dataValidation allowBlank="1" showInputMessage="1" showErrorMessage="1" sqref="E1" xr:uid="{9E1BC488-8814-4F8A-8DBE-742B3278AB71}"/>
    <dataValidation type="list" allowBlank="1" showInputMessage="1" showErrorMessage="1" sqref="E2:E41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2025-12-05T19:13:00Z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