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91" documentId="120_S{2AC9BD13-BADA-5192-A53E-5A8FF88502F6}" xr6:coauthVersionLast="47" xr6:coauthVersionMax="47" xr10:uidLastSave="{A522041A-226C-4ABC-A8A7-9686BDA5E2A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5" i="2"/>
  <c r="G5" i="2"/>
  <c r="I5" i="2"/>
  <c r="J5" i="2"/>
  <c r="L5"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34" i="5"/>
  <c r="L35" i="5"/>
  <c r="L36" i="5"/>
  <c r="L37" i="5"/>
  <c r="L38" i="5"/>
  <c r="L39" i="5"/>
  <c r="L40" i="5"/>
  <c r="L41" i="5"/>
  <c r="L42" i="5"/>
  <c r="L43" i="5"/>
  <c r="J7" i="5"/>
  <c r="J34" i="5"/>
  <c r="J35" i="5"/>
  <c r="J36" i="5"/>
  <c r="J37" i="5"/>
  <c r="J38" i="5"/>
  <c r="J39" i="5"/>
  <c r="J40" i="5"/>
  <c r="J41" i="5"/>
  <c r="J42" i="5"/>
  <c r="J43" i="5"/>
  <c r="I7" i="5"/>
  <c r="I34" i="5"/>
  <c r="I35" i="5"/>
  <c r="I36" i="5"/>
  <c r="I37" i="5"/>
  <c r="I38" i="5"/>
  <c r="I39" i="5"/>
  <c r="I40" i="5"/>
  <c r="I41" i="5"/>
  <c r="I42" i="5"/>
  <c r="I43" i="5"/>
  <c r="G7" i="5"/>
  <c r="G34" i="5"/>
  <c r="G35" i="5"/>
  <c r="G36" i="5"/>
  <c r="G37" i="5"/>
  <c r="G38" i="5"/>
  <c r="G39" i="5"/>
  <c r="G40" i="5"/>
  <c r="G41" i="5"/>
  <c r="G42" i="5"/>
  <c r="G43" i="5"/>
  <c r="B7" i="5"/>
  <c r="B34" i="5"/>
  <c r="B35" i="5"/>
  <c r="B36" i="5"/>
  <c r="B37" i="5"/>
  <c r="B38" i="5"/>
  <c r="B39" i="5"/>
  <c r="B40" i="5"/>
  <c r="B41" i="5"/>
  <c r="B42" i="5"/>
  <c r="B43"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<sst xmlns="http://schemas.openxmlformats.org/spreadsheetml/2006/main" count="181609" uniqueCount="39217">
  <si>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</si>
  <si>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</si>
  <si>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</si>
  <si>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</si>
  <si>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</si>
  <si>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</si>
  <si>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</si>
  <si>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</si>
  <si>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</si>
  <si>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</si>
  <si>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</si>
  <si>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</si>
  <si>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</si>
  <si>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</si>
  <si>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</si>
  <si>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</si>
  <si>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</si>
  <si>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</si>
  <si>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</si>
  <si>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</si>
  <si>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</si>
  <si>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</si>
  <si>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</si>
  <si>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</si>
  <si>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</si>
  <si>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</si>
  <si>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</si>
  <si>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</si>
  <si>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</si>
  <si>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</si>
  <si>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</si>
  <si>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</si>
  <si>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</si>
  <si>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</si>
  <si>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</si>
  <si>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</si>
  <si>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</si>
  <si>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</si>
  <si>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</si>
  <si>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</si>
  <si>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</si>
  <si>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</si>
  <si>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</si>
  <si>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</si>
  <si>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</si>
  <si>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</si>
  <si>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</si>
  <si>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</si>
  <si>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</si>
  <si>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</si>
  <si>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</si>
  <si>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</si>
  <si>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</si>
  <si>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</si>
  <si>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</si>
  <si>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</si>
  <si>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</si>
  <si>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</si>
  <si>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</si>
  <si>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</si>
  <si>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</si>
  <si>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</si>
  <si>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</si>
  <si>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</si>
  <si>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</si>
  <si>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</si>
  <si>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</si>
  <si>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</si>
  <si>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</si>
  <si>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</si>
  <si>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</si>
  <si>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</si>
  <si>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</si>
  <si>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</si>
  <si>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</si>
  <si>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</si>
  <si>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</si>
  <si>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</si>
  <si>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</si>
  <si>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</si>
  <si>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</si>
  <si>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</si>
  <si>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</si>
  <si>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</si>
  <si>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</si>
  <si>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</si>
  <si>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</si>
  <si>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</si>
  <si>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</si>
  <si>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</si>
  <si>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</si>
  <si>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</si>
  <si>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</si>
  <si>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</si>
  <si>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</si>
  <si>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</si>
  <si>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</si>
  <si>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</si>
  <si>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</si>
  <si>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</si>
  <si>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</si>
  <si>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</si>
  <si>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</si>
  <si>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</si>
  <si>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</si>
  <si>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</si>
  <si>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</si>
  <si>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</si>
  <si>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</si>
  <si>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</si>
  <si>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</si>
  <si>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</si>
  <si>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</si>
  <si>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</si>
  <si>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</si>
  <si>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</si>
  <si>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</si>
  <si>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</si>
  <si>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</si>
  <si>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</si>
  <si>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</si>
  <si>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</si>
  <si>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</si>
  <si>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</si>
  <si>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</si>
  <si>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</si>
  <si>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</si>
  <si>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</si>
  <si>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</si>
  <si>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</si>
  <si>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</si>
  <si>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</si>
  <si>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</si>
  <si>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</si>
  <si>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</si>
  <si>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</si>
  <si>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</si>
  <si>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</si>
  <si>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</si>
  <si>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</si>
  <si>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</si>
  <si>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</si>
  <si>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</si>
  <si>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</si>
  <si>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</si>
  <si>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</si>
  <si>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</si>
  <si>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</si>
  <si>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</si>
  <si>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</si>
  <si>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</si>
  <si>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</si>
  <si>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</si>
  <si>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</si>
  <si>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</si>
  <si>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</si>
  <si>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</si>
  <si>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</si>
  <si>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</si>
  <si>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</si>
  <si>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</si>
  <si>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</si>
  <si>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</si>
  <si>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</si>
  <si>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</si>
  <si>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</si>
  <si>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</si>
  <si>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</si>
  <si>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</si>
  <si>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</si>
  <si>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</si>
  <si>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</si>
  <si>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</si>
  <si>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</si>
  <si>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</si>
  <si>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</si>
  <si>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</si>
  <si>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</si>
  <si>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</si>
  <si>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</si>
  <si>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</si>
  <si>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</si>
  <si>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</si>
  <si>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</si>
  <si>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</si>
  <si>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</si>
  <si>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</si>
  <si>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</si>
  <si>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</si>
  <si>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</si>
  <si>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</si>
  <si>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</si>
  <si>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</si>
  <si>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</si>
  <si>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</si>
  <si>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</si>
  <si>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</si>
  <si>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</si>
  <si>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</si>
  <si>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</si>
  <si>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</si>
  <si>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</si>
  <si>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</si>
  <si>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</si>
  <si>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</si>
  <si>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</si>
  <si>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</si>
  <si>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</si>
  <si>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</si>
  <si>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</si>
  <si>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</si>
  <si>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</si>
  <si>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</si>
  <si>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</si>
  <si>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</si>
  <si>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</si>
  <si>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</si>
  <si>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</si>
  <si>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</si>
  <si>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</si>
  <si>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</si>
  <si>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</si>
  <si>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</si>
  <si>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</si>
  <si>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</si>
  <si>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</si>
  <si>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</si>
  <si>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</si>
  <si>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</si>
  <si>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</si>
  <si>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</si>
  <si>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</si>
  <si>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</si>
  <si>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</si>
  <si>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</si>
  <si>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</si>
  <si>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</si>
  <si>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</si>
  <si>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</si>
  <si>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</si>
  <si>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</si>
  <si>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</si>
  <si>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</si>
  <si>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</si>
  <si>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</si>
  <si>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</si>
  <si>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</si>
  <si>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</si>
  <si>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</si>
  <si>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</si>
  <si>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</si>
  <si>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</si>
  <si>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</si>
  <si>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</si>
  <si>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</si>
  <si>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</si>
  <si>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</si>
  <si>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</si>
  <si>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</si>
  <si>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</si>
  <si>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</si>
  <si>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</si>
  <si>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</si>
  <si>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</si>
  <si>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</si>
  <si>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</si>
  <si>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</si>
  <si>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</si>
  <si>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</si>
  <si>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</si>
  <si>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</si>
  <si>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</si>
  <si>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</si>
  <si>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</si>
  <si>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</si>
  <si>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</si>
  <si>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</si>
  <si>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</si>
  <si>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</si>
  <si>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</si>
  <si>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</si>
  <si>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</si>
  <si>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</si>
  <si>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</si>
  <si>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</si>
  <si>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</si>
  <si>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</si>
  <si>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</si>
  <si>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</si>
  <si>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</si>
  <si>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</si>
  <si>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</si>
  <si>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</si>
  <si>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</si>
  <si>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</si>
  <si>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</si>
  <si>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</si>
  <si>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</si>
  <si>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</si>
  <si>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</si>
  <si>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</si>
  <si>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</si>
  <si>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</si>
  <si>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</si>
  <si>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</si>
  <si>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</si>
  <si>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</si>
  <si>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</si>
  <si>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</si>
  <si>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</si>
  <si>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</si>
  <si>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</si>
  <si>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</si>
  <si>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</si>
  <si>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</si>
  <si>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</si>
  <si>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</si>
  <si>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</si>
  <si>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</si>
  <si>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</si>
  <si>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</si>
  <si>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</si>
  <si>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</si>
  <si>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</si>
  <si>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</si>
  <si>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</si>
  <si>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</si>
  <si>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</si>
  <si>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</si>
  <si>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</si>
  <si>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</si>
  <si>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</si>
  <si>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</si>
  <si>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</si>
  <si>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</si>
  <si>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</si>
  <si>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</si>
  <si>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</si>
  <si>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</si>
  <si>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</si>
  <si>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</si>
  <si>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</si>
  <si>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</si>
  <si>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</si>
  <si>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</si>
  <si>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</si>
  <si>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</si>
  <si>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</si>
  <si>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</si>
  <si>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</si>
  <si>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</si>
  <si>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</si>
  <si>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</si>
  <si>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</si>
  <si>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</si>
  <si>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</si>
  <si>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</si>
  <si>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</si>
  <si>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</si>
  <si>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</si>
  <si>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</si>
  <si>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</si>
  <si>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</si>
  <si>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</si>
  <si>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</si>
  <si>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</si>
  <si>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</si>
  <si>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</si>
  <si>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</si>
  <si>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</si>
  <si>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</si>
  <si>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</si>
  <si>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</si>
  <si>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</si>
  <si>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</si>
  <si>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</si>
  <si>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</si>
  <si>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</si>
  <si>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</si>
  <si>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</si>
  <si>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</si>
  <si>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</si>
  <si>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</si>
  <si>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</si>
  <si>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</si>
  <si>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</si>
  <si>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</si>
  <si>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</si>
  <si>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</si>
  <si>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</si>
  <si>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</si>
  <si>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</si>
  <si>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</si>
  <si>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</si>
  <si>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</si>
  <si>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</si>
  <si>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</si>
  <si>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</si>
  <si>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</si>
  <si>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</si>
  <si>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</si>
  <si>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</si>
  <si>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</si>
  <si>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</si>
  <si>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</si>
  <si>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</si>
  <si>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</si>
  <si>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</si>
  <si>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</si>
  <si>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</si>
  <si>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</si>
  <si>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</si>
  <si>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</si>
  <si>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</si>
  <si>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</si>
  <si>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</si>
  <si>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</si>
  <si>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</si>
  <si>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</si>
  <si>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</si>
  <si>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</si>
  <si>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</si>
  <si>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</si>
  <si>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</si>
  <si>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</si>
  <si>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</si>
  <si>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</si>
  <si>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</si>
  <si>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</si>
  <si>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</si>
  <si>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</si>
  <si>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</si>
  <si>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</si>
  <si>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</si>
  <si>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</si>
  <si>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</si>
  <si>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</si>
  <si>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</si>
  <si>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</si>
  <si>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</si>
  <si>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</si>
  <si>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</si>
  <si>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</si>
  <si>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</si>
  <si>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</si>
  <si>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</si>
  <si>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</si>
  <si>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</si>
  <si>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</si>
  <si>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</si>
  <si>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</si>
  <si>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</si>
  <si>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</si>
  <si>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</si>
  <si>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</si>
  <si>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</si>
  <si>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</si>
  <si>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</si>
  <si>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</si>
  <si>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</si>
  <si>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</si>
  <si>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</si>
  <si>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</si>
  <si>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</si>
  <si>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</si>
  <si>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</si>
  <si>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</si>
  <si>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</si>
  <si>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</si>
  <si>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</si>
  <si>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</si>
  <si>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</si>
  <si>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</si>
  <si>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</si>
  <si>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</si>
  <si>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</si>
  <si>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</si>
  <si>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</si>
  <si>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</si>
  <si>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</si>
  <si>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</si>
  <si>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</si>
  <si>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</si>
  <si>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</si>
  <si>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</si>
  <si>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</si>
  <si>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</si>
  <si>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</si>
  <si>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</si>
  <si>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</si>
  <si>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</si>
  <si>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</si>
  <si>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</si>
  <si>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</si>
  <si>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</si>
  <si>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</si>
  <si>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</si>
  <si>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</si>
  <si>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</si>
  <si>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</si>
  <si>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</si>
  <si>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</si>
  <si>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</si>
  <si>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</si>
  <si>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</si>
  <si>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</si>
  <si>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</si>
  <si>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</si>
  <si>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</si>
  <si>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</si>
  <si>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</si>
  <si>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</si>
  <si>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</si>
  <si>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</si>
  <si>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</si>
  <si>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</si>
  <si>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</si>
  <si>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</si>
  <si>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</si>
  <si>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</si>
  <si>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</si>
  <si>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</si>
  <si>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</si>
  <si>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</si>
  <si>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</si>
  <si>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</si>
  <si>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</si>
  <si>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</si>
  <si>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</si>
  <si>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</si>
  <si>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</si>
  <si>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</si>
  <si>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</si>
  <si>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</si>
  <si>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</si>
  <si>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</si>
  <si>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</si>
  <si>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</si>
  <si>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</si>
  <si>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</si>
  <si>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</si>
  <si>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</si>
  <si>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</si>
  <si>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</si>
  <si>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</si>
  <si>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</si>
  <si>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</si>
  <si>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</si>
  <si>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</si>
  <si>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</si>
  <si>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</si>
  <si>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</si>
  <si>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</si>
  <si>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</si>
  <si>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</si>
  <si>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</si>
  <si>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</si>
  <si>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</si>
  <si>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</si>
  <si>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</si>
  <si>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</si>
  <si>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</si>
  <si>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</si>
  <si>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</si>
  <si>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</si>
  <si>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</si>
  <si>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</si>
  <si>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</si>
  <si>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</si>
  <si>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</si>
  <si>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</si>
  <si>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</si>
  <si>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</si>
  <si>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</si>
  <si>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</si>
  <si>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</si>
  <si>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</si>
  <si>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</si>
  <si>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</si>
  <si>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</si>
  <si>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</si>
  <si>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</si>
  <si>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</si>
  <si>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</si>
  <si>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</si>
  <si>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</si>
  <si>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</si>
  <si>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</si>
  <si>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</si>
  <si>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</si>
  <si>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</si>
  <si>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</si>
  <si>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</si>
  <si>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</si>
  <si>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</si>
  <si>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</si>
  <si>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</si>
  <si>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</si>
  <si>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</si>
  <si>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</si>
  <si>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</si>
  <si>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</si>
  <si>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</si>
  <si>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</si>
  <si>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</si>
  <si>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</si>
  <si>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</si>
  <si>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</si>
  <si>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</si>
  <si>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</si>
  <si>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</si>
  <si>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</si>
  <si>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</si>
  <si>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</si>
  <si>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</si>
  <si>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</si>
  <si>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</si>
  <si>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</si>
  <si>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</si>
  <si>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</si>
  <si>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</si>
  <si>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</si>
  <si>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</si>
  <si>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</si>
  <si>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</si>
  <si>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</si>
  <si>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</si>
  <si>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</si>
  <si>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</si>
  <si>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</si>
  <si>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</si>
  <si>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</si>
  <si>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</si>
  <si>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</si>
  <si>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</si>
  <si>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</si>
  <si>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</si>
  <si>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</si>
  <si>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</si>
  <si>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</si>
  <si>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</si>
  <si>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</si>
  <si>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</si>
  <si>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</si>
  <si>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</si>
  <si>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</si>
  <si>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</si>
  <si>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</si>
  <si>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</si>
  <si>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</si>
  <si>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</si>
  <si>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</si>
  <si>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</si>
  <si>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</si>
  <si>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</si>
  <si>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</si>
  <si>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</si>
  <si>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</si>
  <si>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</si>
  <si>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</si>
  <si>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</si>
  <si>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</si>
  <si>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</si>
  <si>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</si>
  <si>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</si>
  <si>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</si>
  <si>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</si>
  <si>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</si>
  <si>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</si>
  <si>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</si>
  <si>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</si>
  <si>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</si>
  <si>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</si>
  <si>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</si>
  <si>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</si>
  <si>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</si>
  <si>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</si>
  <si>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</si>
  <si>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</si>
  <si>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</si>
  <si>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</si>
  <si>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</si>
  <si>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</si>
  <si>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</si>
  <si>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</si>
  <si>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</si>
  <si>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</si>
  <si>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</si>
  <si>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</si>
  <si>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</si>
  <si>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</si>
  <si>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</si>
  <si>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</si>
  <si>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</si>
  <si>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</si>
  <si>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</si>
  <si>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</si>
  <si>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</si>
  <si>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</si>
  <si>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</si>
  <si>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</si>
  <si>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</si>
  <si>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</si>
  <si>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</si>
  <si>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</si>
  <si>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</si>
  <si>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</si>
  <si>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</si>
  <si>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</si>
  <si>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</si>
  <si>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</si>
  <si>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</si>
  <si>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</si>
  <si>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</si>
  <si>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</si>
  <si>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</si>
  <si>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</si>
  <si>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</si>
  <si>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</si>
  <si>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</si>
  <si>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</si>
  <si>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</si>
  <si>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</si>
  <si>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</si>
  <si>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</si>
  <si>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</si>
  <si>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</si>
  <si>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</si>
  <si>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</si>
  <si>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</si>
  <si>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</si>
  <si>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</si>
  <si>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</si>
  <si>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</si>
  <si>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</si>
  <si>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</si>
  <si>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</si>
  <si>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</si>
  <si>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</si>
  <si>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</si>
  <si>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</si>
  <si>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</si>
  <si>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</si>
  <si>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</si>
  <si>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</si>
  <si>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</si>
  <si>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</si>
  <si>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</si>
  <si>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</si>
  <si>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</si>
  <si>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</si>
  <si>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</si>
  <si>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</si>
  <si>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</si>
  <si>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</si>
  <si>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</si>
  <si>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</si>
  <si>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</si>
  <si>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</si>
  <si>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</si>
  <si>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</si>
  <si>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</si>
  <si>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</si>
  <si>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</si>
  <si>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</si>
  <si>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</si>
  <si>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</si>
  <si>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</si>
  <si>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</si>
  <si>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</si>
  <si>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</si>
  <si>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</si>
  <si>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</si>
  <si>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</si>
  <si>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</si>
  <si>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</si>
  <si>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</si>
  <si>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</si>
  <si>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</si>
  <si>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</si>
  <si>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</si>
  <si>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</si>
  <si>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</si>
  <si>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</si>
  <si>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</si>
  <si>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</si>
  <si>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</si>
  <si>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</si>
  <si>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</si>
  <si>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</si>
  <si>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</si>
  <si>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</si>
  <si>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</si>
  <si>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</si>
  <si>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</si>
  <si>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</si>
  <si>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</si>
  <si>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</si>
  <si>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</si>
  <si>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</si>
  <si>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</si>
  <si>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</si>
  <si>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</si>
  <si>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</si>
  <si>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</si>
  <si>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</si>
  <si>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</si>
  <si>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</si>
  <si>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</si>
  <si>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</si>
  <si>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</si>
  <si>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</si>
  <si>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</si>
  <si>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</si>
  <si>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</si>
  <si>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</si>
  <si>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</si>
  <si>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</si>
  <si>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</si>
  <si>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</si>
  <si>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</si>
  <si>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</si>
  <si>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</si>
  <si>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</si>
  <si>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</si>
  <si>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</si>
  <si>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</si>
  <si>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</si>
  <si>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</si>
  <si>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</si>
  <si>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</si>
  <si>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</si>
  <si>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</si>
  <si>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</si>
  <si>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</si>
  <si>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</si>
  <si>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</si>
  <si>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</si>
  <si>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</si>
  <si>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</si>
  <si>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</si>
  <si>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</si>
  <si>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</si>
  <si>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</si>
  <si>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</si>
  <si>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</si>
  <si>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</si>
  <si>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</si>
  <si>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</si>
  <si>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</si>
  <si>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</si>
  <si>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</si>
  <si>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</si>
  <si>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</si>
  <si>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</si>
  <si>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</si>
  <si>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</si>
  <si>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</si>
  <si>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</si>
  <si>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</si>
  <si>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</si>
  <si>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</si>
  <si>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</si>
  <si>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</si>
  <si>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</si>
  <si>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</si>
  <si>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</si>
  <si>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</si>
  <si>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</si>
  <si>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</si>
  <si>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</si>
  <si>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</si>
  <si>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</si>
  <si>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</si>
  <si>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</si>
  <si>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</si>
  <si>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</si>
  <si>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</si>
  <si>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</si>
  <si>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</si>
  <si>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</si>
  <si>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</si>
  <si>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</si>
  <si>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</si>
  <si>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</si>
  <si>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</si>
  <si>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</si>
  <si>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</si>
  <si>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</si>
  <si>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</si>
  <si>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</si>
  <si>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</si>
  <si>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</si>
  <si>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</si>
  <si>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</si>
  <si>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</si>
  <si>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</si>
  <si>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</si>
  <si>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</si>
  <si>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</si>
  <si>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</si>
  <si>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</si>
  <si>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</si>
  <si>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</si>
  <si>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</si>
  <si>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</si>
  <si>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</si>
  <si>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</si>
  <si>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</si>
  <si>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</si>
  <si>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</si>
  <si>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</si>
  <si>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</si>
  <si>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</si>
  <si>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</si>
  <si>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</si>
  <si>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</si>
  <si>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</si>
  <si>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</si>
  <si>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</si>
  <si>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</si>
  <si>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</si>
  <si>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</si>
  <si>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</si>
  <si>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</si>
  <si>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</si>
  <si>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</si>
  <si>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</si>
  <si>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</si>
  <si>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</si>
  <si>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</si>
  <si>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</si>
  <si>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</si>
  <si>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</si>
  <si>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</si>
  <si>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</si>
  <si>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</si>
  <si>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</si>
  <si>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</si>
  <si>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</si>
  <si>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</si>
  <si>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</si>
  <si>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</si>
  <si>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</si>
  <si>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</si>
  <si>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</si>
  <si>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</si>
  <si>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</si>
  <si>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</si>
  <si>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</si>
  <si>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</si>
  <si>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</si>
  <si>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</si>
  <si>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</si>
  <si>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</si>
  <si>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</si>
  <si>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</si>
  <si>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</si>
  <si>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</si>
  <si>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</si>
  <si>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</si>
  <si>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</si>
  <si>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</si>
  <si>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</si>
  <si>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</si>
  <si>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</si>
  <si>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</si>
  <si>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</si>
  <si>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</si>
  <si>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</si>
  <si>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</si>
  <si>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</si>
  <si>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</si>
  <si>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</si>
  <si>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</si>
  <si>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</si>
  <si>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</si>
  <si>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</si>
  <si>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</si>
  <si>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</si>
  <si>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</si>
  <si>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</si>
  <si>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</si>
  <si>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</si>
  <si>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</si>
  <si>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</si>
  <si>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</si>
  <si>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</si>
  <si>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</si>
  <si>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</si>
  <si>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</si>
  <si>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</si>
  <si>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</si>
  <si>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</si>
  <si>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</si>
  <si>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</si>
  <si>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</si>
  <si>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</si>
  <si>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</si>
  <si>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</si>
  <si>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</si>
  <si>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</si>
  <si>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</si>
  <si>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</si>
  <si>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</si>
  <si>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</si>
  <si>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</si>
  <si>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</si>
  <si>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</si>
  <si>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</si>
  <si>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</si>
  <si>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</si>
  <si>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</si>
  <si>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</si>
  <si>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</si>
  <si>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</si>
  <si>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</si>
  <si>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</si>
  <si>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</si>
  <si>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</si>
  <si>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</si>
  <si>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</si>
  <si>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</si>
  <si>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</si>
  <si>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</si>
  <si>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</si>
  <si>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</si>
  <si>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</si>
  <si>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</si>
  <si>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</si>
  <si>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</si>
  <si>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</si>
  <si>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</si>
  <si>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</si>
  <si>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</si>
  <si>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</si>
  <si>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</si>
  <si>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</si>
  <si>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</si>
  <si>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</si>
  <si>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</si>
  <si>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</si>
  <si>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</si>
  <si>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</si>
  <si>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</si>
  <si>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</si>
  <si>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</si>
  <si>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</si>
  <si>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</si>
  <si>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</si>
  <si>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</si>
  <si>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</si>
  <si>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</si>
  <si>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</si>
  <si>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</si>
  <si>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</si>
  <si>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</si>
  <si>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</si>
  <si>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</si>
  <si>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</si>
  <si>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</si>
  <si>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</si>
  <si>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</si>
  <si>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</si>
  <si>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</si>
  <si>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</si>
  <si>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</si>
  <si>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</si>
  <si>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</si>
  <si>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</si>
  <si>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</si>
  <si>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</si>
  <si>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</si>
  <si>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</si>
  <si>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</si>
  <si>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</si>
  <si>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</si>
  <si>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</si>
  <si>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</si>
  <si>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</si>
  <si>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</si>
  <si>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</si>
  <si>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</si>
  <si>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</si>
  <si>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</si>
  <si>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</si>
  <si>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</si>
  <si>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</si>
  <si>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</si>
  <si>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</si>
  <si>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</si>
  <si>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</si>
  <si>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</si>
  <si>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</si>
  <si>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</si>
  <si>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</si>
  <si>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</si>
  <si>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</si>
  <si>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</si>
  <si>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</si>
  <si>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</si>
  <si>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</si>
  <si>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</si>
  <si>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</si>
  <si>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</si>
  <si>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</si>
  <si>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</si>
  <si>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</si>
  <si>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</si>
  <si>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</si>
  <si>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</si>
  <si>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</si>
  <si>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</si>
  <si>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</si>
  <si>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</si>
  <si>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</si>
  <si>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</si>
  <si>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</si>
  <si>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</si>
  <si>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</si>
  <si>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</si>
  <si>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</si>
  <si>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</si>
  <si>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</si>
  <si>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</si>
  <si>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</si>
  <si>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</si>
  <si>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</si>
  <si>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</si>
  <si>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</si>
  <si>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</si>
  <si>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</si>
  <si>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</si>
  <si>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</si>
  <si>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</si>
  <si>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</si>
  <si>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</si>
  <si>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</si>
  <si>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</si>
  <si>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</si>
  <si>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</si>
  <si>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</si>
  <si>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</si>
  <si>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</si>
  <si>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</si>
  <si>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</si>
  <si>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</si>
  <si>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</si>
  <si>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</si>
  <si>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</si>
  <si>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</si>
  <si>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</si>
  <si>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</si>
  <si>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</si>
  <si>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</si>
  <si>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</si>
  <si>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</si>
  <si>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</si>
  <si>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</si>
  <si>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</si>
  <si>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</si>
  <si>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</si>
  <si>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</si>
  <si>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</si>
  <si>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</si>
  <si>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</si>
  <si>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</si>
  <si>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</si>
  <si>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</si>
  <si>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</si>
  <si>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</si>
  <si>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</si>
  <si>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</si>
  <si>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</si>
  <si>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</si>
  <si>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</si>
  <si>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</si>
  <si>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</si>
  <si>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</si>
  <si>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</si>
  <si>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</si>
  <si>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</si>
  <si>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</si>
  <si>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</si>
  <si>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</si>
  <si>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</si>
  <si>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</si>
  <si>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</si>
  <si>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</si>
  <si>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</si>
  <si>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</si>
  <si>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</si>
  <si>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</si>
  <si>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</si>
  <si>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</si>
  <si>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</si>
  <si>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</si>
  <si>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</si>
  <si>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</si>
  <si>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</si>
  <si>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</si>
  <si>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</si>
  <si>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</si>
  <si>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</si>
  <si>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</si>
  <si>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</si>
  <si>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</si>
  <si>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</si>
  <si>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</si>
  <si>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</si>
  <si>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</si>
  <si>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</si>
  <si>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</si>
  <si>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</si>
  <si>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</si>
  <si>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</si>
  <si>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</si>
  <si>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</si>
  <si>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</si>
  <si>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</si>
  <si>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</si>
  <si>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</si>
  <si>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</si>
  <si>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</si>
  <si>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</si>
  <si>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</si>
  <si>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</si>
  <si>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</si>
  <si>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</si>
  <si>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</si>
  <si>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</si>
  <si>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</si>
  <si>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</si>
  <si>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</si>
  <si>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</si>
  <si>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</si>
  <si>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</si>
  <si>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</si>
  <si>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</si>
  <si>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</si>
  <si>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</si>
  <si>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</si>
  <si>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</si>
  <si>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</si>
  <si>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</si>
  <si>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</si>
  <si>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</si>
  <si>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</si>
  <si>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</si>
  <si>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</si>
  <si>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</si>
  <si>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</si>
  <si>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</si>
  <si>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</si>
  <si>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</si>
  <si>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</si>
  <si>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</si>
  <si>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</si>
  <si>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</si>
  <si>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</si>
  <si>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</si>
  <si>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</si>
  <si>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</si>
  <si>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</si>
  <si>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</si>
  <si>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</si>
  <si>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</si>
  <si>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</si>
  <si>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</si>
  <si>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</si>
  <si>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</si>
  <si>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</si>
  <si>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</si>
  <si>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</si>
  <si>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</si>
  <si>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</si>
  <si>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</si>
  <si>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</si>
  <si>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</si>
  <si>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</si>
  <si>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</si>
  <si>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</si>
  <si>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</si>
  <si>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</si>
  <si>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</si>
  <si>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</si>
  <si>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</si>
  <si>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</si>
  <si>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</si>
  <si>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</si>
  <si>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</si>
  <si>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</si>
  <si>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</si>
  <si>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</si>
  <si>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</si>
  <si>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</si>
  <si>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</si>
  <si>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</si>
  <si>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</si>
  <si>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</si>
  <si>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</si>
  <si>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</si>
  <si>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</si>
  <si>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</si>
  <si>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</si>
  <si>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</si>
  <si>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</si>
  <si>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</si>
  <si>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</si>
  <si>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</si>
  <si>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</si>
  <si>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</si>
  <si>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</si>
  <si>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</si>
  <si>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</si>
  <si>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</si>
  <si>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</si>
  <si>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</si>
  <si>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</si>
  <si>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</si>
  <si>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</si>
  <si>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</si>
  <si>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</si>
  <si>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</si>
  <si>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</si>
  <si>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</si>
  <si>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</si>
  <si>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</si>
  <si>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</si>
  <si>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</si>
  <si>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</si>
  <si>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</si>
  <si>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</si>
  <si>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</si>
  <si>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</si>
  <si>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</si>
  <si>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</si>
  <si>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</si>
  <si>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</si>
  <si>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</si>
  <si>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</si>
  <si>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</si>
  <si>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</si>
  <si>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</si>
  <si>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</si>
  <si>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</si>
  <si>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</si>
  <si>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</si>
  <si>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</si>
  <si>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</si>
  <si>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</si>
  <si>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</si>
  <si>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</si>
  <si>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</si>
  <si>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</si>
  <si>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</si>
  <si>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</si>
  <si>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</si>
  <si>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</si>
  <si>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</si>
  <si>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</si>
  <si>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</si>
  <si>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</si>
  <si>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</si>
  <si>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</si>
  <si>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</si>
  <si>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</si>
  <si>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</si>
  <si>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</si>
  <si>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</si>
  <si>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</si>
  <si>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</si>
  <si>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</si>
  <si>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</si>
  <si>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</si>
  <si>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</si>
  <si>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</si>
  <si>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</si>
  <si>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</si>
  <si>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</si>
  <si>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</si>
  <si>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</si>
  <si>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</si>
  <si>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</si>
  <si>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</si>
  <si>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</si>
  <si>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</si>
  <si>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</si>
  <si>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</si>
  <si>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</si>
  <si>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</si>
  <si>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</si>
  <si>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</si>
  <si>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</si>
  <si>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</si>
  <si>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</si>
  <si>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</si>
  <si>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</si>
  <si>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</si>
  <si>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</si>
  <si>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</si>
  <si>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</si>
  <si>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</si>
  <si>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</si>
  <si>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</si>
  <si>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</si>
  <si>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</si>
  <si>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</si>
  <si>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</si>
  <si>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</si>
  <si>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</si>
  <si>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</si>
  <si>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</si>
  <si>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</si>
  <si>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</si>
  <si>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</si>
  <si>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</si>
  <si>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</si>
  <si>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</si>
  <si>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</si>
  <si>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</si>
  <si>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</si>
  <si>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</si>
  <si>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</si>
  <si>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</si>
  <si>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</si>
  <si>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</si>
  <si>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</si>
  <si>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</si>
  <si>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</si>
  <si>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</si>
  <si>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</si>
  <si>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</si>
  <si>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</si>
  <si>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</si>
  <si>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</si>
  <si>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</si>
  <si>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</si>
  <si>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</si>
  <si>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</si>
  <si>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</si>
  <si>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</si>
  <si>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</si>
  <si>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</si>
  <si>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</si>
  <si>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</si>
  <si>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</si>
  <si>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</si>
  <si>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</si>
  <si>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</si>
  <si>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</si>
  <si>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</si>
  <si>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</si>
  <si>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</si>
  <si>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</si>
  <si>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</si>
  <si>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</si>
  <si>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</si>
  <si>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</si>
  <si>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</si>
  <si>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</si>
  <si>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</si>
  <si>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</si>
  <si>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</si>
  <si>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</si>
  <si>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</si>
  <si>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</si>
  <si>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</si>
  <si>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</si>
  <si>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</si>
  <si>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</si>
  <si>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</si>
  <si>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</si>
  <si>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</si>
  <si>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</si>
  <si>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</si>
  <si>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</si>
  <si>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</si>
  <si>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</si>
  <si>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</si>
  <si>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</si>
  <si>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</si>
  <si>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</si>
  <si>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</si>
  <si>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</si>
  <si>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</si>
  <si>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</si>
  <si>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</si>
  <si>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</si>
  <si>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</si>
  <si>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</si>
  <si>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</si>
  <si>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</si>
  <si>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</si>
  <si>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</si>
  <si>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</si>
  <si>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</si>
  <si>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</si>
  <si>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</si>
  <si>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</si>
  <si>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</si>
  <si>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</si>
  <si>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</si>
  <si>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</si>
  <si>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</si>
  <si>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</si>
  <si>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</si>
  <si>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</si>
  <si>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</si>
  <si>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</si>
  <si>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</si>
  <si>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</si>
  <si>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</si>
  <si>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</si>
  <si>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</si>
  <si>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</si>
  <si>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</si>
  <si>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</si>
  <si>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</si>
  <si>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</si>
  <si>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</si>
  <si>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</si>
  <si>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</si>
  <si>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</si>
  <si>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</si>
  <si>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</si>
  <si>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</si>
  <si>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</si>
  <si>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</si>
  <si>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</si>
  <si>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</si>
  <si>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</si>
  <si>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</si>
  <si>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</si>
  <si>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</si>
  <si>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</si>
  <si>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</si>
  <si>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</si>
  <si>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</si>
  <si>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</si>
  <si>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</si>
  <si>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</si>
  <si>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</si>
  <si>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</si>
  <si>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</si>
  <si>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</si>
  <si>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</si>
  <si>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</si>
  <si>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</si>
  <si>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</si>
  <si>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</si>
  <si>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</si>
  <si>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</si>
  <si>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</si>
  <si>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</si>
  <si>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</si>
  <si>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</si>
  <si>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</si>
  <si>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</si>
  <si>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</si>
  <si>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</si>
  <si>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</si>
  <si>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</si>
  <si>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</si>
  <si>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</si>
  <si>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</si>
  <si>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</si>
  <si>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</si>
  <si>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</si>
  <si>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</si>
  <si>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</si>
  <si>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</si>
  <si>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</si>
  <si>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</si>
  <si>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</si>
  <si>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</si>
  <si>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</si>
  <si>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</si>
  <si>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</si>
  <si>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</si>
  <si>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</si>
  <si>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</si>
  <si>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</si>
  <si>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</si>
  <si>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</si>
  <si>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</si>
  <si>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</si>
  <si>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</si>
  <si>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</si>
  <si>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</si>
  <si>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</si>
  <si>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</si>
  <si>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</si>
  <si>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</si>
  <si>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</si>
  <si>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</si>
  <si>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</si>
  <si>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</si>
  <si>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</si>
  <si>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</si>
  <si>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</si>
  <si>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</si>
  <si>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</si>
  <si>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</si>
  <si>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</si>
  <si>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</si>
  <si>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</si>
  <si>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</si>
  <si>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</si>
  <si>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</si>
  <si>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</si>
  <si>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</si>
  <si>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</si>
  <si>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</si>
  <si>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</si>
  <si>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</si>
  <si>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</si>
  <si>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</si>
  <si>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</si>
  <si>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</si>
  <si>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</si>
  <si>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</si>
  <si>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</si>
  <si>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</si>
  <si>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</si>
  <si>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</si>
  <si>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</si>
  <si>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</si>
  <si>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</si>
  <si>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</si>
  <si>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</si>
  <si>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</si>
  <si>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</si>
  <si>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</si>
  <si>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</si>
  <si>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</si>
  <si>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</si>
  <si>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</si>
  <si>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</si>
  <si>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</si>
  <si>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</si>
  <si>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</si>
  <si>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</si>
  <si>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</si>
  <si>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</si>
  <si>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</si>
  <si>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</si>
  <si>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</si>
  <si>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</si>
  <si>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</si>
  <si>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</si>
  <si>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</si>
  <si>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</si>
  <si>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</si>
  <si>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</si>
  <si>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</si>
  <si>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</si>
  <si>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</si>
  <si>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</si>
  <si>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</si>
  <si>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</si>
  <si>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</si>
  <si>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</si>
  <si>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</si>
  <si>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</si>
  <si>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</si>
  <si>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</si>
  <si>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</si>
  <si>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</si>
  <si>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</si>
  <si>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</si>
  <si>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</si>
  <si>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</si>
  <si>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</si>
  <si>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</si>
  <si>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</si>
  <si>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</si>
  <si>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</si>
  <si>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</si>
  <si>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</si>
  <si>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</si>
  <si>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</si>
  <si>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</si>
  <si>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</si>
  <si>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</si>
  <si>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</si>
  <si>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</si>
  <si>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</si>
  <si>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</si>
  <si>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</si>
  <si>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</si>
  <si>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</si>
  <si>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</si>
  <si>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</si>
  <si>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</si>
  <si>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</si>
  <si>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</si>
  <si>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</si>
  <si>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</si>
  <si>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</si>
  <si>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</si>
  <si>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</si>
  <si>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</si>
  <si>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</si>
  <si>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</si>
  <si>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</si>
  <si>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</si>
  <si>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</si>
  <si>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</si>
  <si>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</si>
  <si>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</si>
  <si>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</si>
  <si>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</si>
  <si>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</si>
  <si>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</si>
  <si>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</si>
  <si>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</si>
  <si>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</si>
  <si>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</si>
  <si>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</si>
  <si>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</si>
  <si>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</si>
  <si>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</si>
  <si>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</si>
  <si>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</si>
  <si>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</si>
  <si>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</si>
  <si>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</si>
  <si>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</si>
  <si>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</si>
  <si>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</si>
  <si>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</si>
  <si>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</si>
  <si>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</si>
  <si>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</si>
  <si>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</si>
  <si>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</si>
  <si>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</si>
  <si>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</si>
  <si>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</si>
  <si>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</si>
  <si>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</si>
  <si>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</si>
  <si>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</si>
  <si>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</si>
  <si>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</si>
  <si>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</si>
  <si>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</si>
  <si>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</si>
  <si>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</si>
  <si>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</si>
  <si>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</si>
  <si>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</si>
  <si>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</si>
  <si>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</si>
  <si>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</si>
  <si>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</si>
  <si>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</si>
  <si>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</si>
  <si>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</si>
  <si>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</si>
  <si>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</si>
  <si>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</si>
  <si>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</si>
  <si>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</si>
  <si>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</si>
  <si>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</si>
  <si>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</si>
  <si>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</si>
  <si>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</si>
  <si>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</si>
  <si>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</si>
  <si>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</si>
  <si>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</si>
  <si>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</si>
  <si>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</si>
  <si>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</si>
  <si>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</si>
  <si>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</si>
  <si>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</si>
  <si>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</si>
  <si>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</si>
  <si>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</si>
  <si>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</si>
  <si>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</si>
  <si>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</si>
  <si>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</si>
  <si>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</si>
  <si>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</si>
  <si>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</si>
  <si>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</si>
  <si>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</si>
  <si>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</si>
  <si>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</si>
  <si>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</si>
  <si>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</si>
  <si>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</si>
  <si>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</si>
  <si>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</si>
  <si>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</si>
  <si>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</si>
  <si>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</si>
  <si>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</si>
  <si>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</si>
  <si>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</si>
  <si>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</si>
  <si>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</si>
  <si>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</si>
  <si>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</si>
  <si>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</si>
  <si>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</si>
  <si>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</si>
  <si>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</si>
  <si>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</si>
  <si>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</si>
  <si>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</si>
  <si>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</si>
  <si>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</si>
  <si>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</si>
  <si>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</si>
  <si>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</si>
  <si>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</si>
  <si>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</si>
  <si>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</si>
  <si>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</si>
  <si>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</si>
  <si>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</si>
  <si>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</si>
  <si>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</si>
  <si>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</si>
  <si>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</si>
  <si>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</si>
  <si>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</si>
  <si>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</si>
  <si>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</si>
  <si>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</si>
  <si>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</si>
  <si>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</si>
  <si>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</si>
  <si>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</si>
  <si>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</si>
  <si>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</si>
  <si>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</si>
  <si>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</si>
  <si>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</si>
  <si>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</si>
  <si>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</si>
  <si>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</si>
  <si>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</si>
  <si>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</si>
  <si>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</si>
  <si>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</si>
  <si>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</si>
  <si>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</si>
  <si>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</si>
  <si>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</si>
  <si>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</si>
  <si>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</si>
  <si>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</si>
  <si>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</si>
  <si>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</si>
  <si>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</si>
  <si>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</si>
  <si>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</si>
  <si>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</si>
  <si>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</si>
  <si>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</si>
  <si>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</si>
  <si>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</si>
  <si>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</si>
  <si>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</si>
  <si>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</si>
  <si>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</si>
  <si>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</si>
  <si>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</si>
  <si>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</si>
  <si>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</si>
  <si>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</si>
  <si>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</si>
  <si>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</si>
  <si>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</si>
  <si>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</si>
  <si>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</si>
  <si>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</si>
  <si>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</si>
  <si>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</si>
  <si>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</si>
  <si>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</si>
  <si>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</si>
  <si>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</si>
  <si>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</si>
  <si>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</si>
  <si>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</si>
  <si>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</si>
  <si>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</si>
  <si>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</si>
  <si>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</si>
  <si>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</si>
  <si>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</si>
  <si>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</si>
  <si>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</si>
  <si>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</si>
  <si>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</si>
  <si>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</si>
  <si>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</si>
  <si>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</si>
  <si>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</si>
  <si>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</si>
  <si>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</si>
  <si>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</si>
  <si>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</si>
  <si>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</si>
  <si>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</si>
  <si>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</si>
  <si>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</si>
  <si>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</si>
  <si>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</si>
  <si>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</si>
  <si>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</si>
  <si>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</si>
  <si>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</si>
  <si>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</si>
  <si>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</si>
  <si>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</si>
  <si>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</si>
  <si>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</si>
  <si>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</si>
  <si>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</si>
  <si>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</si>
  <si>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</si>
  <si>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</si>
  <si>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</si>
  <si>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</si>
  <si>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</si>
  <si>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</si>
  <si>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</si>
  <si>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</si>
  <si>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</si>
  <si>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</si>
  <si>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</si>
  <si>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</si>
  <si>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</si>
  <si>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</si>
  <si>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</si>
  <si>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</si>
  <si>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</si>
  <si>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</si>
  <si>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</si>
  <si>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</si>
  <si>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</si>
  <si>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</si>
  <si>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</si>
  <si>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</si>
  <si>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</si>
  <si>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</si>
  <si>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</si>
  <si>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</si>
  <si>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</si>
  <si>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</si>
  <si>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</si>
  <si>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</si>
  <si>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</si>
  <si>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</si>
  <si>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</si>
  <si>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</si>
  <si>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</si>
  <si>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</si>
  <si>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</si>
  <si>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</si>
  <si>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</si>
  <si>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</si>
  <si>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</si>
  <si>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</si>
  <si>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</si>
  <si>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</si>
  <si>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</si>
  <si>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</si>
  <si>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</si>
  <si>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</si>
  <si>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</si>
  <si>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</si>
  <si>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</si>
  <si>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</si>
  <si>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</si>
  <si>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</si>
  <si>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</si>
  <si>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</si>
  <si>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</si>
  <si>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</si>
  <si>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</si>
  <si>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</si>
  <si>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</si>
  <si>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</si>
  <si>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</si>
  <si>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</si>
  <si>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</si>
  <si>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</si>
  <si>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</si>
  <si>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</si>
  <si>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</si>
  <si>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</si>
  <si>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</si>
  <si>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</si>
  <si>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</si>
  <si>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</si>
  <si>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</si>
  <si>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</si>
  <si>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</si>
  <si>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</si>
  <si>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</si>
  <si>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</si>
  <si>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</si>
  <si>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</si>
  <si>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</si>
  <si>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</si>
  <si>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</si>
  <si>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</si>
  <si>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</si>
  <si>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</si>
  <si>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</si>
  <si>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</si>
  <si>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</si>
  <si>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</si>
  <si>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</si>
  <si>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</si>
  <si>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</si>
  <si>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</si>
  <si>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</si>
  <si>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</si>
  <si>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</si>
  <si>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</si>
  <si>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</si>
  <si>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</si>
  <si>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</si>
  <si>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</si>
  <si>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</si>
  <si>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</si>
  <si>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</si>
  <si>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</si>
  <si>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</si>
  <si>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</si>
  <si>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</si>
  <si>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</si>
  <si>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</si>
  <si>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</si>
  <si>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</si>
  <si>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</si>
  <si>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</si>
  <si>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</si>
  <si>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</si>
  <si>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</si>
  <si>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</si>
  <si>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</si>
  <si>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</si>
  <si>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</si>
  <si>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</si>
  <si>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</si>
  <si>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</si>
  <si>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</si>
  <si>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</si>
  <si>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</si>
  <si>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</si>
  <si>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</si>
  <si>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</si>
  <si>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</si>
  <si>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</si>
  <si>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</si>
  <si>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</si>
  <si>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</si>
  <si>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</si>
  <si>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</si>
  <si>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</si>
  <si>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</si>
  <si>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</si>
  <si>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</si>
  <si>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</si>
  <si>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</si>
  <si>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</si>
  <si>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</si>
  <si>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</si>
  <si>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</si>
  <si>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</si>
  <si>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</si>
  <si>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</si>
  <si>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</si>
  <si>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</si>
  <si>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</si>
  <si>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</si>
  <si>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</si>
  <si>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</si>
  <si>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</si>
  <si>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</si>
  <si>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</si>
  <si>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</si>
  <si>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</si>
  <si>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</si>
  <si>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</si>
  <si>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</si>
  <si>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</si>
  <si>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</si>
  <si>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</si>
  <si>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</si>
  <si>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</si>
  <si>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</si>
  <si>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</si>
  <si>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</si>
  <si>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</si>
  <si>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</si>
  <si>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</si>
  <si>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</si>
  <si>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</si>
  <si>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</si>
  <si>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</si>
  <si>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</si>
  <si>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</si>
  <si>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</si>
  <si>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</si>
  <si>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</si>
  <si>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</si>
  <si>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</si>
  <si>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</si>
  <si>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</si>
  <si>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</si>
  <si>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</si>
  <si>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</si>
  <si>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</si>
  <si>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</si>
  <si>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</si>
  <si>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</si>
  <si>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</si>
  <si>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</si>
  <si>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</si>
  <si>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</si>
  <si>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</si>
  <si>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</si>
  <si>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</si>
  <si>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</si>
  <si>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</si>
  <si>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</si>
  <si>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</si>
  <si>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</si>
  <si>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</si>
  <si>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</si>
  <si>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</si>
  <si>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</si>
  <si>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</si>
  <si>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</si>
  <si>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</si>
  <si>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</si>
  <si>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</si>
  <si>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</si>
  <si>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</si>
  <si>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</si>
  <si>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</si>
  <si>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</si>
  <si>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</si>
  <si>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</si>
  <si>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</si>
  <si>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</si>
  <si>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</si>
  <si>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</si>
  <si>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</si>
  <si>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</si>
  <si>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</si>
  <si>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</si>
  <si>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</si>
  <si>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</si>
  <si>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</si>
  <si>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</si>
  <si>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</si>
  <si>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</si>
  <si>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</si>
  <si>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</si>
  <si>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</si>
  <si>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</si>
  <si>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</si>
  <si>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</si>
  <si>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</si>
  <si>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</si>
  <si>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</si>
  <si>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</si>
  <si>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</si>
  <si>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</si>
  <si>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</si>
  <si>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</si>
  <si>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</si>
  <si>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</si>
  <si>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</si>
  <si>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</si>
  <si>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</si>
  <si>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</si>
  <si>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</si>
  <si>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</si>
  <si>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</si>
  <si>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</si>
  <si>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</si>
  <si>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</si>
  <si>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</si>
  <si>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</si>
  <si>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</si>
  <si>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</si>
  <si>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</si>
  <si>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</si>
  <si>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</si>
  <si>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</si>
  <si>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</si>
  <si>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</si>
  <si>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</si>
  <si>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</si>
  <si>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</si>
  <si>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</si>
  <si>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</si>
  <si>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</si>
  <si>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</si>
  <si>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</si>
  <si>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</si>
  <si>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</si>
  <si>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</si>
  <si>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</si>
  <si>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</si>
  <si>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</si>
  <si>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</si>
  <si>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</si>
  <si>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</si>
  <si>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</si>
  <si>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</si>
  <si>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</si>
  <si>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</si>
  <si>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</si>
  <si>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</si>
  <si>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</si>
  <si>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</si>
  <si>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</si>
  <si>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</si>
  <si>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</si>
  <si>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</si>
  <si>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</si>
  <si>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</si>
  <si>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</si>
  <si>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</si>
  <si>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</si>
  <si>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</si>
  <si>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</si>
  <si>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</si>
  <si>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</si>
  <si>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</si>
  <si>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</si>
  <si>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</si>
  <si>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</si>
  <si>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</si>
  <si>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</si>
  <si>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</si>
  <si>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</si>
  <si>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</si>
  <si>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</si>
  <si>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</si>
  <si>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</si>
  <si>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</si>
  <si>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</si>
  <si>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</si>
  <si>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</si>
  <si>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</si>
  <si>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</si>
  <si>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</si>
  <si>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</si>
  <si>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</si>
  <si>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</si>
  <si>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</si>
  <si>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</si>
  <si>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</si>
  <si>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</si>
  <si>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</si>
  <si>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</si>
  <si>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</si>
  <si>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</si>
  <si>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</si>
  <si>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</si>
  <si>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</si>
  <si>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</si>
  <si>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</si>
  <si>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</si>
  <si>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</si>
  <si>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</si>
  <si>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</si>
  <si>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</si>
  <si>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</si>
  <si>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</si>
  <si>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</si>
  <si>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</si>
  <si>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</si>
  <si>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</si>
  <si>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</si>
  <si>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</si>
  <si>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</si>
  <si>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</si>
  <si>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</si>
  <si>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</si>
  <si>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</si>
  <si>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</si>
  <si>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</si>
  <si>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</si>
  <si>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</si>
  <si>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</si>
  <si>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</si>
  <si>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</si>
  <si>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</si>
  <si>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</si>
  <si>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</si>
  <si>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</si>
  <si>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</si>
  <si>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</si>
  <si>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</si>
  <si>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</si>
  <si>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</si>
  <si>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</si>
  <si>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</si>
  <si>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</si>
  <si>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</si>
  <si>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</si>
  <si>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</si>
  <si>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</si>
  <si>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</si>
  <si>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</si>
  <si>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</si>
  <si>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</si>
  <si>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</si>
  <si>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</si>
  <si>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</si>
  <si>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</si>
  <si>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</si>
  <si>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</si>
  <si>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</si>
  <si>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</si>
  <si>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</si>
  <si>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</si>
  <si>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</si>
  <si>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</si>
  <si>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</si>
  <si>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</si>
  <si>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</si>
  <si>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</si>
  <si>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</si>
  <si>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</si>
  <si>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</si>
  <si>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</si>
  <si>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</si>
  <si>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</si>
  <si>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</si>
  <si>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</si>
  <si>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</si>
  <si>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</si>
  <si>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</si>
  <si>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</si>
  <si>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</si>
  <si>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</si>
  <si>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</si>
  <si>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</si>
  <si>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</si>
  <si>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</si>
  <si>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</si>
  <si>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</si>
  <si>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</si>
  <si>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</si>
  <si>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</si>
  <si>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</si>
  <si>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</si>
  <si>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</si>
  <si>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</si>
  <si>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</si>
  <si>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</si>
  <si>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</si>
  <si>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</si>
  <si>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</si>
  <si>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</si>
  <si>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</si>
  <si>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</si>
  <si>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</si>
  <si>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</si>
  <si>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</si>
  <si>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</si>
  <si>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</si>
  <si>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</si>
  <si>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</si>
  <si>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</si>
  <si>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</si>
  <si>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</si>
  <si>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</si>
  <si>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</si>
  <si>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</si>
  <si>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</si>
  <si>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</si>
  <si>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</si>
  <si>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</si>
  <si>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</si>
  <si>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</si>
  <si>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</si>
  <si>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</si>
  <si>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</si>
  <si>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</si>
  <si>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</si>
  <si>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</si>
  <si>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</si>
  <si>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</si>
  <si>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</si>
  <si>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</si>
  <si>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</si>
  <si>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</si>
  <si>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</si>
  <si>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</si>
  <si>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</si>
  <si>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</si>
  <si>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</si>
  <si>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</si>
  <si>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</si>
  <si>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</si>
  <si>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</si>
  <si>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</si>
  <si>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</si>
  <si>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</si>
  <si>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</si>
  <si>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</si>
  <si>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</si>
  <si>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</si>
  <si>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</si>
  <si>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</si>
  <si>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</si>
  <si>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</si>
  <si>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</si>
  <si>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</si>
  <si>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</si>
  <si>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</si>
  <si>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</si>
  <si>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</si>
  <si>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</si>
  <si>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</si>
  <si>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</si>
  <si>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</si>
  <si>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</si>
  <si>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</si>
  <si>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</si>
  <si>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</si>
  <si>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</si>
  <si>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</si>
  <si>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</si>
  <si>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</si>
  <si>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</si>
  <si>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</si>
  <si>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</si>
  <si>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</si>
  <si>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</si>
  <si>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</si>
  <si>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</si>
  <si>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</si>
  <si>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</si>
  <si>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</si>
  <si>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</si>
  <si>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</si>
  <si>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</si>
  <si>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</si>
  <si>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</si>
  <si>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</si>
  <si>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</si>
  <si>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</si>
  <si>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</si>
  <si>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</si>
  <si>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</si>
  <si>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</si>
  <si>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</si>
  <si>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</si>
  <si>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</si>
  <si>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</si>
  <si>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</si>
  <si>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</si>
  <si>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</si>
  <si>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</si>
  <si>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</si>
  <si>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</si>
  <si>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</si>
  <si>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</si>
  <si>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</si>
  <si>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</si>
  <si>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</si>
  <si>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</si>
  <si>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</si>
  <si>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</si>
  <si>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</si>
  <si>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</si>
  <si>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</si>
  <si>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</si>
  <si>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</si>
  <si>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</si>
  <si>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</si>
  <si>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</si>
  <si>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</si>
  <si>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</si>
  <si>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</si>
  <si>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</si>
  <si>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</si>
  <si>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</si>
  <si>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</si>
  <si>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</si>
  <si>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</si>
  <si>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</si>
  <si>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</si>
  <si>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</si>
  <si>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</si>
  <si>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</si>
  <si>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</si>
  <si>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</si>
  <si>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</si>
  <si>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</si>
  <si>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</si>
  <si>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</si>
  <si>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</si>
  <si>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</si>
  <si>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</si>
  <si>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</si>
  <si>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</si>
  <si>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</si>
  <si>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</si>
  <si>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</si>
  <si>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</si>
  <si>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</si>
  <si>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</si>
  <si>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</si>
  <si>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</si>
  <si>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</si>
  <si>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</si>
  <si>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</si>
  <si>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</si>
  <si>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</si>
  <si>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</si>
  <si>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</si>
  <si>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</si>
  <si>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</si>
  <si>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</si>
  <si>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</si>
  <si>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</si>
  <si>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</si>
  <si>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</si>
  <si>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</si>
  <si>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</si>
  <si>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</si>
  <si>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</si>
  <si>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</si>
  <si>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</si>
  <si>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</si>
  <si>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</si>
  <si>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</si>
  <si>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</si>
  <si>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</si>
  <si>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</si>
  <si>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</si>
  <si>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</si>
  <si>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</si>
  <si>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</si>
  <si>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</si>
  <si>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</si>
  <si>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</si>
  <si>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</si>
  <si>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</si>
  <si>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</si>
  <si>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</si>
  <si>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</si>
  <si>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</si>
  <si>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</si>
  <si>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</si>
  <si>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</si>
  <si>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</si>
  <si>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</si>
  <si>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</si>
  <si>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</si>
  <si>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</si>
  <si>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</si>
  <si>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</si>
  <si>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</si>
  <si>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</si>
  <si>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</si>
  <si>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</si>
  <si>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</si>
  <si>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</si>
  <si>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</si>
  <si>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</si>
  <si>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</si>
  <si>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</si>
  <si>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</si>
  <si>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</si>
  <si>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</si>
  <si>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</si>
  <si>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</si>
  <si>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</si>
  <si>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</si>
  <si>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</si>
  <si>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</si>
  <si>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</si>
  <si>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</si>
  <si>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</si>
  <si>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</si>
  <si>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</si>
  <si>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</si>
  <si>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</si>
  <si>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</si>
  <si>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</si>
  <si>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</si>
  <si>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</si>
  <si>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</si>
  <si>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</si>
  <si>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</si>
  <si>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</si>
  <si>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</si>
  <si>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</si>
  <si>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</si>
  <si>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</si>
  <si>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</si>
  <si>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</si>
  <si>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</si>
  <si>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</si>
  <si>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</si>
  <si>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</si>
  <si>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</si>
  <si>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</si>
  <si>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</si>
  <si>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</si>
  <si>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</si>
  <si>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</si>
  <si>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</si>
  <si>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</si>
  <si>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</si>
  <si>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</si>
  <si>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</si>
  <si>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</si>
  <si>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</si>
  <si>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</si>
  <si>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</si>
  <si>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</si>
  <si>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</si>
  <si>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</si>
  <si>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</si>
  <si>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</si>
  <si>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</si>
  <si>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</si>
  <si>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</si>
  <si>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</si>
  <si>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</si>
  <si>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</si>
  <si>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</si>
  <si>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</si>
  <si>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</si>
  <si>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</si>
  <si>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</si>
  <si>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</si>
  <si>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</si>
  <si>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</si>
  <si>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</si>
  <si>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</si>
  <si>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</si>
  <si>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</si>
  <si>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</si>
  <si>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</si>
  <si>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</si>
  <si>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</si>
  <si>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</si>
  <si>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</si>
  <si>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</si>
  <si>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</si>
  <si>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</si>
  <si>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</si>
  <si>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</si>
  <si>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</si>
  <si>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</si>
  <si>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</si>
  <si>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</si>
  <si>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</si>
  <si>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</si>
  <si>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</si>
  <si>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</si>
  <si>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</si>
  <si>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</si>
  <si>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</si>
  <si>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</si>
  <si>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</si>
  <si>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</si>
  <si>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</si>
  <si>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</si>
  <si>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</si>
  <si>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</si>
  <si>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</si>
  <si>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</si>
  <si>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</si>
  <si>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</si>
  <si>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</si>
  <si>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</si>
  <si>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</si>
  <si>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</si>
  <si>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</si>
  <si>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</si>
  <si>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</si>
  <si>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</si>
  <si>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</si>
  <si>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</si>
  <si>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</si>
  <si>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</si>
  <si>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</si>
  <si>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</si>
  <si>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</si>
  <si>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</si>
  <si>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</si>
  <si>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</si>
  <si>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</si>
  <si>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</si>
  <si>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</si>
  <si>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</si>
  <si>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</si>
  <si>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</si>
  <si>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</si>
  <si>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</si>
  <si>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</si>
  <si>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</si>
  <si>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</si>
  <si>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</si>
  <si>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</si>
  <si>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</si>
  <si>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</si>
  <si>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</si>
  <si>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</si>
  <si>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</si>
  <si>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</si>
  <si>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</si>
  <si>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</si>
  <si>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</si>
  <si>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</si>
  <si>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</si>
  <si>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</si>
  <si>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</si>
  <si>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</si>
  <si>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</si>
  <si>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</si>
  <si>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</si>
  <si>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</si>
  <si>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</si>
  <si>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</si>
  <si>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</si>
  <si>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</si>
  <si>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</si>
  <si>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</si>
  <si>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</si>
  <si>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</si>
  <si>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</si>
  <si>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</si>
  <si>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</si>
  <si>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</si>
  <si>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</si>
  <si>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</si>
  <si>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</si>
  <si>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</si>
  <si>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</si>
  <si>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</si>
  <si>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</si>
  <si>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</si>
  <si>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</si>
  <si>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</si>
  <si>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</si>
  <si>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</si>
  <si>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</si>
  <si>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</si>
  <si>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</si>
  <si>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</si>
  <si>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</si>
  <si>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</si>
  <si>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</si>
  <si>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</si>
  <si>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</si>
  <si>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</si>
  <si>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</si>
  <si>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</si>
  <si>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</si>
  <si>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</si>
  <si>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</si>
  <si>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</si>
  <si>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</si>
  <si>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</si>
  <si>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</si>
  <si>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</si>
  <si>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</si>
  <si>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</si>
  <si>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</si>
  <si>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</si>
  <si>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</si>
  <si>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</si>
  <si>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</si>
  <si>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</si>
  <si>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</si>
  <si>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</si>
  <si>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</si>
  <si>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</si>
  <si>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</si>
  <si>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</si>
  <si>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</si>
  <si>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</si>
  <si>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</si>
  <si>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</si>
  <si>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</si>
  <si>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</si>
  <si>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</si>
  <si>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</si>
  <si>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</si>
  <si>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</si>
  <si>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</si>
  <si>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</si>
  <si>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</si>
  <si>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</si>
  <si>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</si>
  <si>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</si>
  <si>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</si>
  <si>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</si>
  <si>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</si>
  <si>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</si>
  <si>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</si>
  <si>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</si>
  <si>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</si>
  <si>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</si>
  <si>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</si>
  <si>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</si>
  <si>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</si>
  <si>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</si>
  <si>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</si>
  <si>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</si>
  <si>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</si>
  <si>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</si>
  <si>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</si>
  <si>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</si>
  <si>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</si>
  <si>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</si>
  <si>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</si>
  <si>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</si>
  <si>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</si>
  <si>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</si>
  <si>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</si>
  <si>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</si>
  <si>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</si>
  <si>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</si>
  <si>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</si>
  <si>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</si>
  <si>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</si>
  <si>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</si>
  <si>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</si>
  <si>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</si>
  <si>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</si>
  <si>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</si>
  <si>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</si>
  <si>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</si>
  <si>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</si>
  <si>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</si>
  <si>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</si>
  <si>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</si>
  <si>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</si>
  <si>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</si>
  <si>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</si>
  <si>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</si>
  <si>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</si>
  <si>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</si>
  <si>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</si>
  <si>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</si>
  <si>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</si>
  <si>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</si>
  <si>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</si>
  <si>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</si>
  <si>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</si>
  <si>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</si>
  <si>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</si>
  <si>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</si>
  <si>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</si>
  <si>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</si>
  <si>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</si>
  <si>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</si>
  <si>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</si>
  <si>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</si>
  <si>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</si>
  <si>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</si>
  <si>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</si>
  <si>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</si>
  <si>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</si>
  <si>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</si>
  <si>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</si>
  <si>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</si>
  <si>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</si>
  <si>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</si>
  <si>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</si>
  <si>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</si>
  <si>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</si>
  <si>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</si>
  <si>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</si>
  <si>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</si>
  <si>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</si>
  <si>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</si>
  <si>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</si>
  <si>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</si>
  <si>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</si>
  <si>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</si>
  <si>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</si>
  <si>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</si>
  <si>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</si>
  <si>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</si>
  <si>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</si>
  <si>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</si>
  <si>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</si>
  <si>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</si>
  <si>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</si>
  <si>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</si>
  <si>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</si>
  <si>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</si>
  <si>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</si>
  <si>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</si>
  <si>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</si>
  <si>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</si>
  <si>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</si>
  <si>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</si>
  <si>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</si>
  <si>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</si>
  <si>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</si>
  <si>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</si>
  <si>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</si>
  <si>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</si>
  <si>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</si>
  <si>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</si>
  <si>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</si>
  <si>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</si>
  <si>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</si>
  <si>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</si>
  <si>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</si>
  <si>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</si>
  <si>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</si>
  <si>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</si>
  <si>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</si>
  <si>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</si>
  <si>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</si>
  <si>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</si>
  <si>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</si>
  <si>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</si>
  <si>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</si>
  <si>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</si>
  <si>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</si>
  <si>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</si>
  <si>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</si>
  <si>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</si>
  <si>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</si>
  <si>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</si>
  <si>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</si>
  <si>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</si>
  <si>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</si>
  <si>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</si>
  <si>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</si>
  <si>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</si>
  <si>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</si>
  <si>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</si>
  <si>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</si>
  <si>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</si>
  <si>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</si>
  <si>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</si>
  <si>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</si>
  <si>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</si>
  <si>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</si>
  <si>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</si>
  <si>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</si>
  <si>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</si>
  <si>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</si>
  <si>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</si>
  <si>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</si>
  <si>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</si>
  <si>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</si>
  <si>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</si>
  <si>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</si>
  <si>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</si>
  <si>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</si>
  <si>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</si>
  <si>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</si>
  <si>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</si>
  <si>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</si>
  <si>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</si>
  <si>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</si>
  <si>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</si>
  <si>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</si>
  <si>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</si>
  <si>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</si>
  <si>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</si>
  <si>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</si>
  <si>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</si>
  <si>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</si>
  <si>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</si>
  <si>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</si>
  <si>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</si>
  <si>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</si>
  <si>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</si>
  <si>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</si>
  <si>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</si>
  <si>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</si>
  <si>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</si>
  <si>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</si>
  <si>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</si>
  <si>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</si>
  <si>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</si>
  <si>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</si>
  <si>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</si>
  <si>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</si>
  <si>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</si>
  <si>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</si>
  <si>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</si>
  <si>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</si>
  <si>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</si>
  <si>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</si>
  <si>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</si>
  <si>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</si>
  <si>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</si>
  <si>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</si>
  <si>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</si>
  <si>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</si>
  <si>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</si>
  <si>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</si>
  <si>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</si>
  <si>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</si>
  <si>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</si>
  <si>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</si>
  <si>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</si>
  <si>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</si>
  <si>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</si>
  <si>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</si>
  <si>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</si>
  <si>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</si>
  <si>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</si>
  <si>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</si>
  <si>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</si>
  <si>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</si>
  <si>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</si>
  <si>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</si>
  <si>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</si>
  <si>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</si>
  <si>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</si>
  <si>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</si>
  <si>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</si>
  <si>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</si>
  <si>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</si>
  <si>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</si>
  <si>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</si>
  <si>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</si>
  <si>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</si>
  <si>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</si>
  <si>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</si>
  <si>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</si>
  <si>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</si>
  <si>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</si>
  <si>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</si>
  <si>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</si>
  <si>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</si>
  <si>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</si>
  <si>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</si>
  <si>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</si>
  <si>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</si>
  <si>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</si>
  <si>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</si>
  <si>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</si>
  <si>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</si>
  <si>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</si>
  <si>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</si>
  <si>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</si>
  <si>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</si>
  <si>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</si>
  <si>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</si>
  <si>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</si>
  <si>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</si>
  <si>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</si>
  <si>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</si>
  <si>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</si>
  <si>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</si>
  <si>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</si>
  <si>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</si>
  <si>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</si>
  <si>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</si>
  <si>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</si>
  <si>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</si>
  <si>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</si>
  <si>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</si>
  <si>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</si>
  <si>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</si>
  <si>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</si>
  <si>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</si>
  <si>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</si>
  <si>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</si>
  <si>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</si>
  <si>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</si>
  <si>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</si>
  <si>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</si>
  <si>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</si>
  <si>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</si>
  <si>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</si>
  <si>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</si>
  <si>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</si>
  <si>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</si>
  <si>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</si>
  <si>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</si>
  <si>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</si>
  <si>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</si>
  <si>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</si>
  <si>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</si>
  <si>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</si>
  <si>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</si>
  <si>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</si>
  <si>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</si>
  <si>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</si>
  <si>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</si>
  <si>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</si>
  <si>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</si>
  <si>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</si>
  <si>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</si>
  <si>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</si>
  <si>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</si>
  <si>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</si>
  <si>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</si>
  <si>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</si>
  <si>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</si>
  <si>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</si>
  <si>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</si>
  <si>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</si>
  <si>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</si>
  <si>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</si>
  <si>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</si>
  <si>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</si>
  <si>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</si>
  <si>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</si>
  <si>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</si>
  <si>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</si>
  <si>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</si>
  <si>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</si>
  <si>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</si>
  <si>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</si>
  <si>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</si>
  <si>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</si>
  <si>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</si>
  <si>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</si>
  <si>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</si>
  <si>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</si>
  <si>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</si>
  <si>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</si>
  <si>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</si>
  <si>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</si>
  <si>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</si>
  <si>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</si>
  <si>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</si>
  <si>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</si>
  <si>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</si>
  <si>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</si>
  <si>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</si>
  <si>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</si>
  <si>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</si>
  <si>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</si>
  <si>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</si>
  <si>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</si>
  <si>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</si>
  <si>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</si>
  <si>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</si>
  <si>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</si>
  <si>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</si>
  <si>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</si>
  <si>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</si>
  <si>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</si>
  <si>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</si>
  <si>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</si>
  <si>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</si>
  <si>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</si>
  <si>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</si>
  <si>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</si>
  <si>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</si>
  <si>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</si>
  <si>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</si>
  <si>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</si>
  <si>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</si>
  <si>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</si>
  <si>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</si>
  <si>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</si>
  <si>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</si>
  <si>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</si>
  <si>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</si>
  <si>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</si>
  <si>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</si>
  <si>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</si>
  <si>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</si>
  <si>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</si>
  <si>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</si>
  <si>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</si>
  <si>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</si>
  <si>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</si>
  <si>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</si>
  <si>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</si>
  <si>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</si>
  <si>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</si>
  <si>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</si>
  <si>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</si>
  <si>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</si>
  <si>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</si>
  <si>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</si>
  <si>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</si>
  <si>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</si>
  <si>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</si>
  <si>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</si>
  <si>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</si>
  <si>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</si>
  <si>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</si>
  <si>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</si>
  <si>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</si>
  <si>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</si>
  <si>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</si>
  <si>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</si>
  <si>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</si>
  <si>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</si>
  <si>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</si>
  <si>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</si>
  <si>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</si>
  <si>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</si>
  <si>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</si>
  <si>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</si>
  <si>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</si>
  <si>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</si>
  <si>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</si>
  <si>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</si>
  <si>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</si>
  <si>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</si>
  <si>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</si>
  <si>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</si>
  <si>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</si>
  <si>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</si>
  <si>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</si>
  <si>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</si>
  <si>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</si>
  <si>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</si>
  <si>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</si>
  <si>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</si>
  <si>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</si>
  <si>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</si>
  <si>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</si>
  <si>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</si>
  <si>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</si>
  <si>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</si>
  <si>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</si>
  <si>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</si>
  <si>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</si>
  <si>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</si>
  <si>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</si>
  <si>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</si>
  <si>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</si>
  <si>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</si>
  <si>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</si>
  <si>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</si>
  <si>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</si>
  <si>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</si>
  <si>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</si>
  <si>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</si>
  <si>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</si>
  <si>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</si>
  <si>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</si>
  <si>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</si>
  <si>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</si>
  <si>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</si>
  <si>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</si>
  <si>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</si>
  <si>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</si>
  <si>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</si>
  <si>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</si>
  <si>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</si>
  <si>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</si>
  <si>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</si>
  <si>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</si>
  <si>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</si>
  <si>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</si>
  <si>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</si>
  <si>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</si>
  <si>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</si>
  <si>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</si>
  <si>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</si>
  <si>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</si>
  <si>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</si>
  <si>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</si>
  <si>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</si>
  <si>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</si>
  <si>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</si>
  <si>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</si>
  <si>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</si>
  <si>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</si>
  <si>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</si>
  <si>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</si>
  <si>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</si>
  <si>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</si>
  <si>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</si>
  <si>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</si>
  <si>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</si>
  <si>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</si>
  <si>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</si>
  <si>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</si>
  <si>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</si>
  <si>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</si>
  <si>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</si>
  <si>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</si>
  <si>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</si>
  <si>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</si>
  <si>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</si>
  <si>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</si>
  <si>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</si>
  <si>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</si>
  <si>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</si>
  <si>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</si>
  <si>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</si>
  <si>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</si>
  <si>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</si>
  <si>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</si>
  <si>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</si>
  <si>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</si>
  <si>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</si>
  <si>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</si>
  <si>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</si>
  <si>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</si>
  <si>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</si>
  <si>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</si>
  <si>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</si>
  <si>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</si>
  <si>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</si>
  <si>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</si>
  <si>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</si>
  <si>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</si>
  <si>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</si>
  <si>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</si>
  <si>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</si>
  <si>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</si>
  <si>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</si>
  <si>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</si>
  <si>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</si>
  <si>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</si>
  <si>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</si>
  <si>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</si>
  <si>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</si>
  <si>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</si>
  <si>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</si>
  <si>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</si>
  <si>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</si>
  <si>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</si>
  <si>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</si>
  <si>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</si>
  <si>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</si>
  <si>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</si>
  <si>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</si>
  <si>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</si>
  <si>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</si>
  <si>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</si>
  <si>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</si>
  <si>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</si>
  <si>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</si>
  <si>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</si>
  <si>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</si>
  <si>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</si>
  <si>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</si>
  <si>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</si>
  <si>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</si>
  <si>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</si>
  <si>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</si>
  <si>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</si>
  <si>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</si>
  <si>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</si>
  <si>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</si>
  <si>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</si>
  <si>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</si>
  <si>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</si>
  <si>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</si>
  <si>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</si>
  <si>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</si>
  <si>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</si>
  <si>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</si>
  <si>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</si>
  <si>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</si>
  <si>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</si>
  <si>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</si>
  <si>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</si>
  <si>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</si>
  <si>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</si>
  <si>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</si>
  <si>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</si>
  <si>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</si>
  <si>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</si>
  <si>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</si>
  <si>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</si>
  <si>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</si>
  <si>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</si>
  <si>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</si>
  <si>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</si>
  <si>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</si>
  <si>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</si>
  <si>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</si>
  <si>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</si>
  <si>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</si>
  <si>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</si>
  <si>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</si>
  <si>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</si>
  <si>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</si>
  <si>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</si>
  <si>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</si>
  <si>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</si>
  <si>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</si>
  <si>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</si>
  <si>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</si>
  <si>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</si>
  <si>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</si>
  <si>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</si>
  <si>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</si>
  <si>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</si>
  <si>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</si>
  <si>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</si>
  <si>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</si>
  <si>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</si>
  <si>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</si>
  <si>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</si>
  <si>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</si>
  <si>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</si>
  <si>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</si>
  <si>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</si>
  <si>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</si>
  <si>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</si>
  <si>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</si>
  <si>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</si>
  <si>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</si>
  <si>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</si>
  <si>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</si>
  <si>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</si>
  <si>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</si>
  <si>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</si>
  <si>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</si>
  <si>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</si>
  <si>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</si>
  <si>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</si>
  <si>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</si>
  <si>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</si>
  <si>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</si>
  <si>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</si>
  <si>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</si>
  <si>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</si>
  <si>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</si>
  <si>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</si>
  <si>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</si>
  <si>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</si>
  <si>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</si>
  <si>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</si>
  <si>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</si>
  <si>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</si>
  <si>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</si>
  <si>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</si>
  <si>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</si>
  <si>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</si>
  <si>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</si>
  <si>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</si>
  <si>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</si>
  <si>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</si>
  <si>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</si>
  <si>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</si>
  <si>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</si>
  <si>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</si>
  <si>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</si>
  <si>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</si>
  <si>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</si>
  <si>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</si>
  <si>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</si>
  <si>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</si>
  <si>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</si>
  <si>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</si>
  <si>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</si>
  <si>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</si>
  <si>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</si>
  <si>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</si>
  <si>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</si>
  <si>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</si>
  <si>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</si>
  <si>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</si>
  <si>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</si>
  <si>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</si>
  <si>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</si>
  <si>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</si>
  <si>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</si>
  <si>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</si>
  <si>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</si>
  <si>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</si>
  <si>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</si>
  <si>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</si>
  <si>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</si>
  <si>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</si>
  <si>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</si>
  <si>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</si>
  <si>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</si>
  <si>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</si>
  <si>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</si>
  <si>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</si>
  <si>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</si>
  <si>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</si>
  <si>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</si>
  <si>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</si>
  <si>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</si>
  <si>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</si>
  <si>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</si>
  <si>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</si>
  <si>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</si>
  <si>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</si>
  <si>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</si>
  <si>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</si>
  <si>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</si>
  <si>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</si>
  <si>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</si>
  <si>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</si>
  <si>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</si>
  <si>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</si>
  <si>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</si>
  <si>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</si>
  <si>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</si>
  <si>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</si>
  <si>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</si>
  <si>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</si>
  <si>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</si>
  <si>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</si>
  <si>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</si>
  <si>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</si>
  <si>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</si>
  <si>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</si>
  <si>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</si>
  <si>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</si>
  <si>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</si>
  <si>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</si>
  <si>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</si>
  <si>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</si>
  <si>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</si>
  <si>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</si>
  <si>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</si>
  <si>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</si>
  <si>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</si>
  <si>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</si>
  <si>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</si>
  <si>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</si>
  <si>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</si>
  <si>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</si>
  <si>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</si>
  <si>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</si>
  <si>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</si>
  <si>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</si>
  <si>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</si>
  <si>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</si>
  <si>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</si>
  <si>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</si>
  <si>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</si>
  <si>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</si>
  <si>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</si>
  <si>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</si>
  <si>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</si>
  <si>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</si>
  <si>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</si>
  <si>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</si>
  <si>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</si>
  <si>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</si>
  <si>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</si>
  <si>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</si>
  <si>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</si>
  <si>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</si>
  <si>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</si>
  <si>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</si>
  <si>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</si>
  <si>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</si>
  <si>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</si>
  <si>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</si>
  <si>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</si>
  <si>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</si>
  <si>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</si>
  <si>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</si>
  <si>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</si>
  <si>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</si>
  <si>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</si>
  <si>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</si>
  <si>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</si>
  <si>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</si>
  <si>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</si>
  <si>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</si>
  <si>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</si>
  <si>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</si>
  <si>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</si>
  <si>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</si>
  <si>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</si>
  <si>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</si>
  <si>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</si>
  <si>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</si>
  <si>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</si>
  <si>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</si>
  <si>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</si>
  <si>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</si>
  <si>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</si>
  <si>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</si>
  <si>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</si>
  <si>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</si>
  <si>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</si>
  <si>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</si>
  <si>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</si>
  <si>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</si>
  <si>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</si>
  <si>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</si>
  <si>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</si>
  <si>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</si>
  <si>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</si>
  <si>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</si>
  <si>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</si>
  <si>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</si>
  <si>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</si>
  <si>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</si>
  <si>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</si>
  <si>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</si>
  <si>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</si>
  <si>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</si>
  <si>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</si>
  <si>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</si>
  <si>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</si>
  <si>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</si>
  <si>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</si>
  <si>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</si>
  <si>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</si>
  <si>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</si>
  <si>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</si>
  <si>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</si>
  <si>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</si>
  <si>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</si>
  <si>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</si>
  <si>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</si>
  <si>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</si>
  <si>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</si>
  <si>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</si>
  <si>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</si>
  <si>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</si>
  <si>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</si>
  <si>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</si>
  <si>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</si>
  <si>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</si>
  <si>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</si>
  <si>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</si>
  <si>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</si>
  <si>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</si>
  <si>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</si>
  <si>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</si>
  <si>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</si>
  <si>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</si>
  <si>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</si>
  <si>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</si>
  <si>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</si>
  <si>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</si>
  <si>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</si>
  <si>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</si>
  <si>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</si>
  <si>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</si>
  <si>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</si>
  <si>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</si>
  <si>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</si>
  <si>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</si>
  <si>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</si>
  <si>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</si>
  <si>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</si>
  <si>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</si>
  <si>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</si>
  <si>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</si>
  <si>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</si>
  <si>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</si>
  <si>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</si>
  <si>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</si>
  <si>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</si>
  <si>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</si>
  <si>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</si>
  <si>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</si>
  <si>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</si>
  <si>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</si>
  <si>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</si>
  <si>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</si>
  <si>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</si>
  <si>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</si>
  <si>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</si>
  <si>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</si>
  <si>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</si>
  <si>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</si>
  <si>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</si>
  <si>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</si>
  <si>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</si>
  <si>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</si>
  <si>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</si>
  <si>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</si>
  <si>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</si>
  <si>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</si>
  <si>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</si>
  <si>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</si>
  <si>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</si>
  <si>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</si>
  <si>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</si>
  <si>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</si>
  <si>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</si>
  <si>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</si>
  <si>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</si>
  <si>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</si>
  <si>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</si>
  <si>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</si>
  <si>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</si>
  <si>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</si>
  <si>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</si>
  <si>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</si>
  <si>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</si>
  <si>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</si>
  <si>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</si>
  <si>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</si>
  <si>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</si>
  <si>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</si>
  <si>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</si>
  <si>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</si>
  <si>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</si>
  <si>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</si>
  <si>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</si>
  <si>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</si>
  <si>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</si>
  <si>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</si>
  <si>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</si>
  <si>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</si>
  <si>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</si>
  <si>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</si>
  <si>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</si>
  <si>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</si>
  <si>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</si>
  <si>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</si>
  <si>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</si>
  <si>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</si>
  <si>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</si>
  <si>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</si>
  <si>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</si>
  <si>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</si>
  <si>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</si>
  <si>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</si>
  <si>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</si>
  <si>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</si>
  <si>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</si>
  <si>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</si>
  <si>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</si>
  <si>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</si>
  <si>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</si>
  <si>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</si>
  <si>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</si>
  <si>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</si>
  <si>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</si>
  <si>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</si>
  <si>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</si>
  <si>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</si>
  <si>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</si>
  <si>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</si>
  <si>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</si>
  <si>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</si>
  <si>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</si>
  <si>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</si>
  <si>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</si>
  <si>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</si>
  <si>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</si>
  <si>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</si>
  <si>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</si>
  <si>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</si>
  <si>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</si>
  <si>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</si>
  <si>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</si>
  <si>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</si>
  <si>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</si>
  <si>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</si>
  <si>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</si>
  <si>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</si>
  <si>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</si>
  <si>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</si>
  <si>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</si>
  <si>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</si>
  <si>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</si>
  <si>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</si>
  <si>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</si>
  <si>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</si>
  <si>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</si>
  <si>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</si>
  <si>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</si>
  <si>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</si>
  <si>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</si>
  <si>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</si>
  <si>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</si>
  <si>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</si>
  <si>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</si>
  <si>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</si>
  <si>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</si>
  <si>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</si>
  <si>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</si>
  <si>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</si>
  <si>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</si>
  <si>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</si>
  <si>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</si>
  <si>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</si>
  <si>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</si>
  <si>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</si>
  <si>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</si>
  <si>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</si>
  <si>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</si>
  <si>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</si>
  <si>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</si>
  <si>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</si>
  <si>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</si>
  <si>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</si>
  <si>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</si>
  <si>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</si>
  <si>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</si>
  <si>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</si>
  <si>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</si>
  <si>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</si>
  <si>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</si>
  <si>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</si>
  <si>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</si>
  <si>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</si>
  <si>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</si>
  <si>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</si>
  <si>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</si>
  <si>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</si>
  <si>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</si>
  <si>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</si>
  <si>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</si>
  <si>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</si>
  <si>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</si>
  <si>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</si>
  <si>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</si>
  <si>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</si>
  <si>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</si>
  <si>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</si>
  <si>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</si>
  <si>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</si>
  <si>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</si>
  <si>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</si>
  <si>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</si>
  <si>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</si>
  <si>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</si>
  <si>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</si>
  <si>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</si>
  <si>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</si>
  <si>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</si>
  <si>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</si>
  <si>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</si>
  <si>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</si>
  <si>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</si>
  <si>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</si>
  <si>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</si>
  <si>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</si>
  <si>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</si>
  <si>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</si>
  <si>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</si>
  <si>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</si>
  <si>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</si>
  <si>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</si>
  <si>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</si>
  <si>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</si>
  <si>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</si>
  <si>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</si>
  <si>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</si>
  <si>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</si>
  <si>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</si>
  <si>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</si>
  <si>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</si>
  <si>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</si>
  <si>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</si>
  <si>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</si>
  <si>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</si>
  <si>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</si>
  <si>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</si>
  <si>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</si>
  <si>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</si>
  <si>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</si>
  <si>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</si>
  <si>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</si>
  <si>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</si>
  <si>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</si>
  <si>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</si>
  <si>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</si>
  <si>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</si>
  <si>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</si>
  <si>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</si>
  <si>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</si>
  <si>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</si>
  <si>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</si>
  <si>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</si>
  <si>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</si>
  <si>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</si>
  <si>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</si>
  <si>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</si>
  <si>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</si>
  <si>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</si>
  <si>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</si>
  <si>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</si>
  <si>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</si>
  <si>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</si>
  <si>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</si>
  <si>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</si>
  <si>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</si>
  <si>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</si>
  <si>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</si>
  <si>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</si>
  <si>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</si>
  <si>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</si>
  <si>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</si>
  <si>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</si>
  <si>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</si>
  <si>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</si>
  <si>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</si>
  <si>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</si>
  <si>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</si>
  <si>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</si>
  <si>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</si>
  <si>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</si>
  <si>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</si>
  <si>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</si>
  <si>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</si>
  <si>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</si>
  <si>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</si>
  <si>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</si>
  <si>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</si>
  <si>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</si>
  <si>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</si>
  <si>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</si>
  <si>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</si>
  <si>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</si>
  <si>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</si>
  <si>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</si>
  <si>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</si>
  <si>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</si>
  <si>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</si>
  <si>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</si>
  <si>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</si>
  <si>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</si>
  <si>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</si>
  <si>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</si>
  <si>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</si>
  <si>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</si>
  <si>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</si>
  <si>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</si>
  <si>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</si>
  <si>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</si>
  <si>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</si>
  <si>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</si>
  <si>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</si>
  <si>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</si>
  <si>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</si>
  <si>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</si>
  <si>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</si>
  <si>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</si>
  <si>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</si>
  <si>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</si>
  <si>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</si>
  <si>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</si>
  <si>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</si>
  <si>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</si>
  <si>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</si>
  <si>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</si>
  <si>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</si>
  <si>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</si>
  <si>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</si>
  <si>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</si>
  <si>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</si>
  <si>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</si>
  <si>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</si>
  <si>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</si>
  <si>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</si>
  <si>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</si>
  <si>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</si>
  <si>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</si>
  <si>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</si>
  <si>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</si>
  <si>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</si>
  <si>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</si>
  <si>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</si>
  <si>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</si>
  <si>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</si>
  <si>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</si>
  <si>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</si>
  <si>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</si>
  <si>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</si>
  <si>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</si>
  <si>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</si>
  <si>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</si>
  <si>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</si>
  <si>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</si>
  <si>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</si>
  <si>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</si>
  <si>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</si>
  <si>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</si>
  <si>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</si>
  <si>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</si>
  <si>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</si>
  <si>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</si>
  <si>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</si>
  <si>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</si>
  <si>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</si>
  <si>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</si>
  <si>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</si>
  <si>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</si>
  <si>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</si>
  <si>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</si>
  <si>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</si>
  <si>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</si>
  <si>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</si>
  <si>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</si>
  <si>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</si>
  <si>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</si>
  <si>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</si>
  <si>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</si>
  <si>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</si>
  <si>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</si>
  <si>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</si>
  <si>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</si>
  <si>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</si>
  <si>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</si>
  <si>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</si>
  <si>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</si>
  <si>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</si>
  <si>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</si>
  <si>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</si>
  <si>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</si>
  <si>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</si>
  <si>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</si>
  <si>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</si>
  <si>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</si>
  <si>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</si>
  <si>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</si>
  <si>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</si>
  <si>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</si>
  <si>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</si>
  <si>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</si>
  <si>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</si>
  <si>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</si>
  <si>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</si>
  <si>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</si>
  <si>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</si>
  <si>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</si>
  <si>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</si>
  <si>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</si>
  <si>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</si>
  <si>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</si>
  <si>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</si>
  <si>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</si>
  <si>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</si>
  <si>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</si>
  <si>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</si>
  <si>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</si>
  <si>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</si>
  <si>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</si>
  <si>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</si>
  <si>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</si>
  <si>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</si>
  <si>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</si>
  <si>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</si>
  <si>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</si>
  <si>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</si>
  <si>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</si>
  <si>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</si>
  <si>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</si>
  <si>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</si>
  <si>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</si>
  <si>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</si>
  <si>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</si>
  <si>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</si>
  <si>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</si>
  <si>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</si>
  <si>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</si>
  <si>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</si>
  <si>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</si>
  <si>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</si>
  <si>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</si>
  <si>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</si>
  <si>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</si>
  <si>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</si>
  <si>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</si>
  <si>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</si>
  <si>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</si>
  <si>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</si>
  <si>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</si>
  <si>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</si>
  <si>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</si>
  <si>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</si>
  <si>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</si>
  <si>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</si>
  <si>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</si>
  <si>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</si>
  <si>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</si>
  <si>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</si>
  <si>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</si>
  <si>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</si>
  <si>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</si>
  <si>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</si>
  <si>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</si>
  <si>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</si>
  <si>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</si>
  <si>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</si>
  <si>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</si>
  <si>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</si>
  <si>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</si>
  <si>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</si>
  <si>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</si>
  <si>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</si>
  <si>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</si>
  <si>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</si>
  <si>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</si>
  <si>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</si>
  <si>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</si>
  <si>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</si>
  <si>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</si>
  <si>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</si>
  <si>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</si>
  <si>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</si>
  <si>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</si>
  <si>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</si>
  <si>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</si>
  <si>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</si>
  <si>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</si>
  <si>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</si>
  <si>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</si>
  <si>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</si>
  <si>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</si>
  <si>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</si>
  <si>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</si>
  <si>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</si>
  <si>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</si>
  <si>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</si>
  <si>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</si>
  <si>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</si>
  <si>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</si>
  <si>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</si>
  <si>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</si>
  <si>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</si>
  <si>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</si>
  <si>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</si>
  <si>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</si>
  <si>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</si>
  <si>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</si>
  <si>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</si>
  <si>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</si>
  <si>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</si>
  <si>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</si>
  <si>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</si>
  <si>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</si>
  <si>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</si>
  <si>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</si>
  <si>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</si>
  <si>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</si>
  <si>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</si>
  <si>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</si>
  <si>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</si>
  <si>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</si>
  <si>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</si>
  <si>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</si>
  <si>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</si>
  <si>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</si>
  <si>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</si>
  <si>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</si>
  <si>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</si>
  <si>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</si>
  <si>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</si>
  <si>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</si>
  <si>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</si>
  <si>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</si>
  <si>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</si>
  <si>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</si>
  <si>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</si>
  <si>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</si>
  <si>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</si>
  <si>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</si>
  <si>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</si>
  <si>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</si>
  <si>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</si>
  <si>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</si>
  <si>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</si>
  <si>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</si>
  <si>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</si>
  <si>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</si>
  <si>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</si>
  <si>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</si>
  <si>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</si>
  <si>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</si>
  <si>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</si>
  <si>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</si>
  <si>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</si>
  <si>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</si>
  <si>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</si>
  <si>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</si>
  <si>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</si>
  <si>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</si>
  <si>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</si>
  <si>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</si>
  <si>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</si>
  <si>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</si>
  <si>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</si>
  <si>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</si>
  <si>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</si>
  <si>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</si>
  <si>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</si>
  <si>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</si>
  <si>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</si>
  <si>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</si>
  <si>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</si>
  <si>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</si>
  <si>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</si>
  <si>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</si>
  <si>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</si>
  <si>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</si>
  <si>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</si>
  <si>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</si>
  <si>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</si>
  <si>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</si>
  <si>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</si>
  <si>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</si>
  <si>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</si>
  <si>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</si>
  <si>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</si>
  <si>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</si>
  <si>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</si>
  <si>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</si>
  <si>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</si>
  <si>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</si>
  <si>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</si>
  <si>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</si>
  <si>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</si>
  <si>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</si>
  <si>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</si>
  <si>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</si>
  <si>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</si>
  <si>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</si>
  <si>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</si>
  <si>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</si>
  <si>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</si>
  <si>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</si>
  <si>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</si>
  <si>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</si>
  <si>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</si>
  <si>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</si>
  <si>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</si>
  <si>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</si>
  <si>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</si>
  <si>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</si>
  <si>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</si>
  <si>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</si>
  <si>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</si>
  <si>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</si>
  <si>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</si>
  <si>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</si>
  <si>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</si>
  <si>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</si>
  <si>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</si>
  <si>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</si>
  <si>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</si>
  <si>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</si>
  <si>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</si>
  <si>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</si>
  <si>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</si>
  <si>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</si>
  <si>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</si>
  <si>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</si>
  <si>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</si>
  <si>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</si>
  <si>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</si>
  <si>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</si>
  <si>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</si>
  <si>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</si>
  <si>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</si>
  <si>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</si>
  <si>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</si>
  <si>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</si>
  <si>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</si>
  <si>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</si>
  <si>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</si>
  <si>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</si>
  <si>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</si>
  <si>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</si>
  <si>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</si>
  <si>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</si>
  <si>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</si>
  <si>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</si>
  <si>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</si>
  <si>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</si>
  <si>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</si>
  <si>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</si>
  <si>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</si>
  <si>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</si>
  <si>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</si>
  <si>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</si>
  <si>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</si>
  <si>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</si>
  <si>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</si>
  <si>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</si>
  <si>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</si>
  <si>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</si>
  <si>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</si>
  <si>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</si>
  <si>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</si>
  <si>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</si>
  <si>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</si>
  <si>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</si>
  <si>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</si>
  <si>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</si>
  <si>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</si>
  <si>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</si>
  <si>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</si>
  <si>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</si>
  <si>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</si>
  <si>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</si>
  <si>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</si>
  <si>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</si>
  <si>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</si>
  <si>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</si>
  <si>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</si>
  <si>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</si>
  <si>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</si>
  <si>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</si>
  <si>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</si>
  <si>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</si>
  <si>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</si>
  <si>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</si>
  <si>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</si>
  <si>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</si>
  <si>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</si>
  <si>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</si>
  <si>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</si>
  <si>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</si>
  <si>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</si>
  <si>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</si>
  <si>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</si>
  <si>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</si>
  <si>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</si>
  <si>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</si>
  <si>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</si>
  <si>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</si>
  <si>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</si>
  <si>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</si>
  <si>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</si>
  <si>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</si>
  <si>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</si>
  <si>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</si>
  <si>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</si>
  <si>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</si>
  <si>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</si>
  <si>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</si>
  <si>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</si>
  <si>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</si>
  <si>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</si>
  <si>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</si>
  <si>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</si>
  <si>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</si>
  <si>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</si>
  <si>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</si>
  <si>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</si>
  <si>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</si>
  <si>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</si>
  <si>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</si>
  <si>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</si>
  <si>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</si>
  <si>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</si>
  <si>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</si>
  <si>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</si>
  <si>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</si>
  <si>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</si>
  <si>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</si>
  <si>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</si>
  <si>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</si>
  <si>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</si>
  <si>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</si>
  <si>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</si>
  <si>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</si>
  <si>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</si>
  <si>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</si>
  <si>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</si>
  <si>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</si>
  <si>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</si>
  <si>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</si>
  <si>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</si>
  <si>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</si>
  <si>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</si>
  <si>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</si>
  <si>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</si>
  <si>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</si>
  <si>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</si>
  <si>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</si>
  <si>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</si>
  <si>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</si>
  <si>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</si>
  <si>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</si>
  <si>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</si>
  <si>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</si>
  <si>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</si>
  <si>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</si>
  <si>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</si>
  <si>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</si>
  <si>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</si>
  <si>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</si>
  <si>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</si>
  <si>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</si>
  <si>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</si>
  <si>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</si>
  <si>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</si>
  <si>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</si>
  <si>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</si>
  <si>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</si>
  <si>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</si>
  <si>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</si>
  <si>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</si>
  <si>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</si>
  <si>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</si>
  <si>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</si>
  <si>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</si>
  <si>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</si>
  <si>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</si>
  <si>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</si>
  <si>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</si>
  <si>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</si>
  <si>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</si>
  <si>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</si>
  <si>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</si>
  <si>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</si>
  <si>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</si>
  <si>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</si>
  <si>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</si>
  <si>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</si>
  <si>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</si>
  <si>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</si>
  <si>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</si>
  <si>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</si>
  <si>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</si>
  <si>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</si>
  <si>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</si>
  <si>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</si>
  <si>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</si>
  <si>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</si>
  <si>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</si>
  <si>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</si>
  <si>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</si>
  <si>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</si>
  <si>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</si>
  <si>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</si>
  <si>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</si>
  <si>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</si>
  <si>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</si>
  <si>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</si>
  <si>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</si>
  <si>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</si>
  <si>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</si>
  <si>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</si>
  <si>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</si>
  <si>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</si>
  <si>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</si>
  <si>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</si>
  <si>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</si>
  <si>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</si>
  <si>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</si>
  <si>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</si>
  <si>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</si>
  <si>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</si>
  <si>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</si>
  <si>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</si>
  <si>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</si>
  <si>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</si>
  <si>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</si>
  <si>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</si>
  <si>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</si>
  <si>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</si>
  <si>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</si>
  <si>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</si>
  <si>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</si>
  <si>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</si>
  <si>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</si>
  <si>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</si>
  <si>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</si>
  <si>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</si>
  <si>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</si>
  <si>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</si>
  <si>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</si>
  <si>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</si>
  <si>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</si>
  <si>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</si>
  <si>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</si>
  <si>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</si>
  <si>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</si>
  <si>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</si>
  <si>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</si>
  <si>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</si>
  <si>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</si>
  <si>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</si>
  <si>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</si>
  <si>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</si>
  <si>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</si>
  <si>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</si>
  <si>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</si>
  <si>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</si>
  <si>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</si>
  <si>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</si>
  <si>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</si>
  <si>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</si>
  <si>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</si>
  <si>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</si>
  <si>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</si>
  <si>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</si>
  <si>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</si>
  <si>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</si>
  <si>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</si>
  <si>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</si>
  <si>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</si>
  <si>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</si>
  <si>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</si>
  <si>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</si>
  <si>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</si>
  <si>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</si>
  <si>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</si>
  <si>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</si>
  <si>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</si>
  <si>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</si>
  <si>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</si>
  <si>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</si>
  <si>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</si>
  <si>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</si>
  <si>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</si>
  <si>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</si>
  <si>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</si>
  <si>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</si>
  <si>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</si>
  <si>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</si>
  <si>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</si>
  <si>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</si>
  <si>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</si>
  <si>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</si>
  <si>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</si>
  <si>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</si>
  <si>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</si>
  <si>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</si>
  <si>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</si>
  <si>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</si>
  <si>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</si>
  <si>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</si>
  <si>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</si>
  <si>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</si>
  <si>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</si>
  <si>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</si>
  <si>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</si>
  <si>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</si>
  <si>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</si>
  <si>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</si>
  <si>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</si>
  <si>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</si>
  <si>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</si>
  <si>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</si>
  <si>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</si>
  <si>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</si>
  <si>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</si>
  <si>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</si>
  <si>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</si>
  <si>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</si>
  <si>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</si>
  <si>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</si>
  <si>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</si>
  <si>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</si>
  <si>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</si>
  <si>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</si>
  <si>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</si>
  <si>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</si>
  <si>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</si>
  <si>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</si>
  <si>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</si>
  <si>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</si>
  <si>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</si>
  <si>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</si>
  <si>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</si>
  <si>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</si>
  <si>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</si>
  <si>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</si>
  <si>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</si>
  <si>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</si>
  <si>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</si>
  <si>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</si>
  <si>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</si>
  <si>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</si>
  <si>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</si>
  <si>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</si>
  <si>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</si>
  <si>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</si>
  <si>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</si>
  <si>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</si>
  <si>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</si>
  <si>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</si>
  <si>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</si>
  <si>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</si>
  <si>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</si>
  <si>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</si>
  <si>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</si>
  <si>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</si>
  <si>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</si>
  <si>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</si>
  <si>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</si>
  <si>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</si>
  <si>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</si>
  <si>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</si>
  <si>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</si>
  <si>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</si>
  <si>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</si>
  <si>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</si>
  <si>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</si>
  <si>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</si>
  <si>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</si>
  <si>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</si>
  <si>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</si>
  <si>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</si>
  <si>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</si>
  <si>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</si>
  <si>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</si>
  <si>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</si>
  <si>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</si>
  <si>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</si>
  <si>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</si>
  <si>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</si>
  <si>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</si>
  <si>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</si>
  <si>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</si>
  <si>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</si>
  <si>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</si>
  <si>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</si>
  <si>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</si>
  <si>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</si>
  <si>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</si>
  <si>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</si>
  <si>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</si>
  <si>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</si>
  <si>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</si>
  <si>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</si>
  <si>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</si>
  <si>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</si>
  <si>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</si>
  <si>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</si>
  <si>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</si>
  <si>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</si>
  <si>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</si>
  <si>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</si>
  <si>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</si>
  <si>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</si>
  <si>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</si>
  <si>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</si>
  <si>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</si>
  <si>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</si>
  <si>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</si>
  <si>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</si>
  <si>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</si>
  <si>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</si>
  <si>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</si>
  <si>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</si>
  <si>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</si>
  <si>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</si>
  <si>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</si>
  <si>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</si>
  <si>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</si>
  <si>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</si>
  <si>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</si>
  <si>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</si>
  <si>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</si>
  <si>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</si>
  <si>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</si>
  <si>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</si>
  <si>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</si>
  <si>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</si>
  <si>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</si>
  <si>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</si>
  <si>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</si>
  <si>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</si>
  <si>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</si>
  <si>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</si>
  <si>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</si>
  <si>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</si>
  <si>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</si>
  <si>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</si>
  <si>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</si>
  <si>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</si>
  <si>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</si>
  <si>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</si>
  <si>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</si>
  <si>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</si>
  <si>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</si>
  <si>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</si>
  <si>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</si>
  <si>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</si>
  <si>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</si>
  <si>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</si>
  <si>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</si>
  <si>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</si>
  <si>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</si>
  <si>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</si>
  <si>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</si>
  <si>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</si>
  <si>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</si>
  <si>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</si>
  <si>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</si>
  <si>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</si>
  <si>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</si>
  <si>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</si>
  <si>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</si>
  <si>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</si>
  <si>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</si>
  <si>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</si>
  <si>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</si>
  <si>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</si>
  <si>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</si>
  <si>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</si>
  <si>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</si>
  <si>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</si>
  <si>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</si>
  <si>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</si>
  <si>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</si>
  <si>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</si>
  <si>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</si>
  <si>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</si>
  <si>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</si>
  <si>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</si>
  <si>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</si>
  <si>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</si>
  <si>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</si>
  <si>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</si>
  <si>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</si>
  <si>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</si>
  <si>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</si>
  <si>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</si>
  <si>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</si>
  <si>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</si>
  <si>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</si>
  <si>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</si>
  <si>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</si>
  <si>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</si>
  <si>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</si>
  <si>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</si>
  <si>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</si>
  <si>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</si>
  <si>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</si>
  <si>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</si>
  <si>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</si>
  <si>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</si>
  <si>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</si>
  <si>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</si>
  <si>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</si>
  <si>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</si>
  <si>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</si>
  <si>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</si>
  <si>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</si>
  <si>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</si>
  <si>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</si>
  <si>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</si>
  <si>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</si>
  <si>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</si>
  <si>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</si>
  <si>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</si>
  <si>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</si>
  <si>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</si>
  <si>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</si>
  <si>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</si>
  <si>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</si>
  <si>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</si>
  <si>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</si>
  <si>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</si>
  <si>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</si>
  <si>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</si>
  <si>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</si>
  <si>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</si>
  <si>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</si>
  <si>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</si>
  <si>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</si>
  <si>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</si>
  <si>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</si>
  <si>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</si>
  <si>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</si>
  <si>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</si>
  <si>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</si>
  <si>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</si>
  <si>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</si>
  <si>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</si>
  <si>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</si>
  <si>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</si>
  <si>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</si>
  <si>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</si>
  <si>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</si>
  <si>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</si>
  <si>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</si>
  <si>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</si>
  <si>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</si>
  <si>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</si>
  <si>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</si>
  <si>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</si>
  <si>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</si>
  <si>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</si>
  <si>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</si>
  <si>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</si>
  <si>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</si>
  <si>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</si>
  <si>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</si>
  <si>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</si>
  <si>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</si>
  <si>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</si>
  <si>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</si>
  <si>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</si>
  <si>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</si>
  <si>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</si>
  <si>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</si>
  <si>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</si>
  <si>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</si>
  <si>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</si>
  <si>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</si>
  <si>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</si>
  <si>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</si>
  <si>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</si>
  <si>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</si>
  <si>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</si>
  <si>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</si>
  <si>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</si>
  <si>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</si>
  <si>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</si>
  <si>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</si>
  <si>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</si>
  <si>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</si>
  <si>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</si>
  <si>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</si>
  <si>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</si>
  <si>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</si>
  <si>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</si>
  <si>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</si>
  <si>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</si>
  <si>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</si>
  <si>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</si>
  <si>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</si>
  <si>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</si>
  <si>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</si>
  <si>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</si>
  <si>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</si>
  <si>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</si>
  <si>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</si>
  <si>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</si>
  <si>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</si>
  <si>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</si>
  <si>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</si>
  <si>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</si>
  <si>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</si>
  <si>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</si>
  <si>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</si>
  <si>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</si>
  <si>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</si>
  <si>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</si>
  <si>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</si>
  <si>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</si>
  <si>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</si>
  <si>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</si>
  <si>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</si>
  <si>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</si>
  <si>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</si>
  <si>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</si>
  <si>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</si>
  <si>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</si>
  <si>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</si>
  <si>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</si>
  <si>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</si>
  <si>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</si>
  <si>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</si>
  <si>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</si>
  <si>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</si>
  <si>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</si>
  <si>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</si>
  <si>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</si>
  <si>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</si>
  <si>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</si>
  <si>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</si>
  <si>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</si>
  <si>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</si>
  <si>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</si>
  <si>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</si>
  <si>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</si>
  <si>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</si>
  <si>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</si>
  <si>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</si>
  <si>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</si>
  <si>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</si>
  <si>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</si>
  <si>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</si>
  <si>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</si>
  <si>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</si>
  <si>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</si>
  <si>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</si>
  <si>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</si>
  <si>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</si>
  <si>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</si>
  <si>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</si>
  <si>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</si>
  <si>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</si>
  <si>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</si>
  <si>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</si>
  <si>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</si>
  <si>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</si>
  <si>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</si>
  <si>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</si>
  <si>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</si>
  <si>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</si>
  <si>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</si>
  <si>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</si>
  <si>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</si>
  <si>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</si>
  <si>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</si>
  <si>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</si>
  <si>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</si>
  <si>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</si>
  <si>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</si>
  <si>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</si>
  <si>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</si>
  <si>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</si>
  <si>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</si>
  <si>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</si>
  <si>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</si>
  <si>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</si>
  <si>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</si>
  <si>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</si>
  <si>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</si>
  <si>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</si>
  <si>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</si>
  <si>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</si>
  <si>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</si>
  <si>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</si>
  <si>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</si>
  <si>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</si>
  <si>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</si>
  <si>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</si>
  <si>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</si>
  <si>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</si>
  <si>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</si>
  <si>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</si>
  <si>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</si>
  <si>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</si>
  <si>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</si>
  <si>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</si>
  <si>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</si>
  <si>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</si>
  <si>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</si>
  <si>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</si>
  <si>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</si>
  <si>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</si>
  <si>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</si>
  <si>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</si>
  <si>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</si>
  <si>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</si>
  <si>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</si>
  <si>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</si>
  <si>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</si>
  <si>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</si>
  <si>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</si>
  <si>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</si>
  <si>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</si>
  <si>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</si>
  <si>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</si>
  <si>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</si>
  <si>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</si>
  <si>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</si>
  <si>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</si>
  <si>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</si>
  <si>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</si>
  <si>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</si>
  <si>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</si>
  <si>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</si>
  <si>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</si>
  <si>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</si>
  <si>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</si>
  <si>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</si>
  <si>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</si>
  <si>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</si>
  <si>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</si>
  <si>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</si>
  <si>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</si>
  <si>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</si>
  <si>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</si>
  <si>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</si>
  <si>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</si>
  <si>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</si>
  <si>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</si>
  <si>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</si>
  <si>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</si>
  <si>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</si>
  <si>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</si>
  <si>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</si>
  <si>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</si>
  <si>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</si>
  <si>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</si>
  <si>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</si>
  <si>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</si>
  <si>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</si>
  <si>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</si>
  <si>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</si>
  <si>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</si>
  <si>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</si>
  <si>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</si>
  <si>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</si>
  <si>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</si>
  <si>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</si>
  <si>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</si>
  <si>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</si>
  <si>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</si>
  <si>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</si>
  <si>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</si>
  <si>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</si>
  <si>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</si>
  <si>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</si>
  <si>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</si>
  <si>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</si>
  <si>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</si>
  <si>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</si>
  <si>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</si>
  <si>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</si>
  <si>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</si>
  <si>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</si>
  <si>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</si>
  <si>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</si>
  <si>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</si>
  <si>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</si>
  <si>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</si>
  <si>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</si>
  <si>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</si>
  <si>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</si>
  <si>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</si>
  <si>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</si>
  <si>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</si>
  <si>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</si>
  <si>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</si>
  <si>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</si>
  <si>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</si>
  <si>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</si>
  <si>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</si>
  <si>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</si>
  <si>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</si>
  <si>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</si>
  <si>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</si>
  <si>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</si>
  <si>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</si>
  <si>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</si>
  <si>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</si>
  <si>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</si>
  <si>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</si>
  <si>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</si>
  <si>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</si>
  <si>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</si>
  <si>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</si>
  <si>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</si>
  <si>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</si>
  <si>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</si>
  <si>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</si>
  <si>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</si>
  <si>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</si>
  <si>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</si>
  <si>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</si>
  <si>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</si>
  <si>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</si>
  <si>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</si>
  <si>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</si>
  <si>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</si>
  <si>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</si>
  <si>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</si>
  <si>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</si>
  <si>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</si>
  <si>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</si>
  <si>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</si>
  <si>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</si>
  <si>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</si>
  <si>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</si>
  <si>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</si>
  <si>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</si>
  <si>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</si>
  <si>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</si>
  <si>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</si>
  <si>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</si>
  <si>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</si>
  <si>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</si>
  <si>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</si>
  <si>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</si>
  <si>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</si>
  <si>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</si>
  <si>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</si>
  <si>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</si>
  <si>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</si>
  <si>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</si>
  <si>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</si>
  <si>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</si>
  <si>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</si>
  <si>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</si>
  <si>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</si>
  <si>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</si>
  <si>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</si>
  <si>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</si>
  <si>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</si>
  <si>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</si>
  <si>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</si>
  <si>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</si>
  <si>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</si>
  <si>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</si>
  <si>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</si>
  <si>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</si>
  <si>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</si>
  <si>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</si>
  <si>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</si>
  <si>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</si>
  <si>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</si>
  <si>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</si>
  <si>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</si>
  <si>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</si>
  <si>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</si>
  <si>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</si>
  <si>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</si>
  <si>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</si>
  <si>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</si>
  <si>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</si>
  <si>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</si>
  <si>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</si>
  <si>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</si>
  <si>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</si>
  <si>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</si>
  <si>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</si>
  <si>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</si>
  <si>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</si>
  <si>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</si>
  <si>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</si>
  <si>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</si>
  <si>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</si>
  <si>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</si>
  <si>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</si>
  <si>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</si>
  <si>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</si>
  <si>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</si>
  <si>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</si>
  <si>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</si>
  <si>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</si>
  <si>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</si>
  <si>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</si>
  <si>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</si>
  <si>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</si>
  <si>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</si>
  <si>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</si>
  <si>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</si>
  <si>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</si>
  <si>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</si>
  <si>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</si>
  <si>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</si>
  <si>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</si>
  <si>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</si>
  <si>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</si>
  <si>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</si>
  <si>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</si>
  <si>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</si>
  <si>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</si>
  <si>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</si>
  <si>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</si>
  <si>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</si>
  <si>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</si>
  <si>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</si>
  <si>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</si>
  <si>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</si>
  <si>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</si>
  <si>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</si>
  <si>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</si>
  <si>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</si>
  <si>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</si>
  <si>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</si>
  <si>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</si>
  <si>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</si>
  <si>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</si>
  <si>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</si>
  <si>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</si>
  <si>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</si>
  <si>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</si>
  <si>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</si>
  <si>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</si>
  <si>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</si>
  <si>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</si>
  <si>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</si>
  <si>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</si>
  <si>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</si>
  <si>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</si>
  <si>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</si>
  <si>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</si>
  <si>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</si>
  <si>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</si>
  <si>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</si>
  <si>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</si>
  <si>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</si>
  <si>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</si>
  <si>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</si>
  <si>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</si>
  <si>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</si>
  <si>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</si>
  <si>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</si>
  <si>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</si>
  <si>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</si>
  <si>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</si>
  <si>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</si>
  <si>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</si>
  <si>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</si>
  <si>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</si>
  <si>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</si>
  <si>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</si>
  <si>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</si>
  <si>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</si>
  <si>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</si>
  <si>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</si>
  <si>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</si>
  <si>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</si>
  <si>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</si>
  <si>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</si>
  <si>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</si>
  <si>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</si>
  <si>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</si>
  <si>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</si>
  <si>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</si>
  <si>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</si>
  <si>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</si>
  <si>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</si>
  <si>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</si>
  <si>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</si>
  <si>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</si>
  <si>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</si>
  <si>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</si>
  <si>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</si>
  <si>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</si>
  <si>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</si>
  <si>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</si>
  <si>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</si>
  <si>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</si>
  <si>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</si>
  <si>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</si>
  <si>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</si>
  <si>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</si>
  <si>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</si>
  <si>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</si>
  <si>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</si>
  <si>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</si>
  <si>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</si>
  <si>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</si>
  <si>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</si>
  <si>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</si>
  <si>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</si>
  <si>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</si>
  <si>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</si>
  <si>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</si>
  <si>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</si>
  <si>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</si>
  <si>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</si>
  <si>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</si>
  <si>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</si>
  <si>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</si>
  <si>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</si>
  <si>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</si>
  <si>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</si>
  <si>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</si>
  <si>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</si>
  <si>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</si>
  <si>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</si>
  <si>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</si>
  <si>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</si>
  <si>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</si>
  <si>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</si>
  <si>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</si>
  <si>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</si>
  <si>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</si>
  <si>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</si>
  <si>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</si>
  <si>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</si>
  <si>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</si>
  <si>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</si>
  <si>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</si>
  <si>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</si>
  <si>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</si>
  <si>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</si>
  <si>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</si>
  <si>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</si>
  <si>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</si>
  <si>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</si>
  <si>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</si>
  <si>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</si>
  <si>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</si>
  <si>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</si>
  <si>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</si>
  <si>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</si>
  <si>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</si>
  <si>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</si>
  <si>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</si>
  <si>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</si>
  <si>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</si>
  <si>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</si>
  <si>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</si>
  <si>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</si>
  <si>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</si>
  <si>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</si>
  <si>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</si>
  <si>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</si>
  <si>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</si>
  <si>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</si>
  <si>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</si>
  <si>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</si>
  <si>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</si>
  <si>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</si>
  <si>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</si>
  <si>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</si>
  <si>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</si>
  <si>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</si>
  <si>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</si>
  <si>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</si>
  <si>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</si>
  <si>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</si>
  <si>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</si>
  <si>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</si>
  <si>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</si>
  <si>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</si>
  <si>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</si>
  <si>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</si>
  <si>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</si>
  <si>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</si>
  <si>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</si>
  <si>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</si>
  <si>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</si>
  <si>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</si>
  <si>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</si>
  <si>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</si>
  <si>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</si>
  <si>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</si>
  <si>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</si>
  <si>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</si>
  <si>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</si>
  <si>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</si>
  <si>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</si>
  <si>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</si>
  <si>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</si>
  <si>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</si>
  <si>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</si>
  <si>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</si>
  <si>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</si>
  <si>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</si>
  <si>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</si>
  <si>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</si>
  <si>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</si>
  <si>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</si>
  <si>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</si>
  <si>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</si>
  <si>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</si>
  <si>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</si>
  <si>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</si>
  <si>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</si>
  <si>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</si>
  <si>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</si>
  <si>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</si>
  <si>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</si>
  <si>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</si>
  <si>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</si>
  <si>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</si>
  <si>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</si>
  <si>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</si>
  <si>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</si>
  <si>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</si>
  <si>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</si>
  <si>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</si>
  <si>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</si>
  <si>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</si>
  <si>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</si>
  <si>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</si>
  <si>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</si>
  <si>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</si>
  <si>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</si>
  <si>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</si>
  <si>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</si>
  <si>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</si>
  <si>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</si>
  <si>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</si>
  <si>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</si>
  <si>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</si>
  <si>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</si>
  <si>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</si>
  <si>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</si>
  <si>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</si>
  <si>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</si>
  <si>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</si>
  <si>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</si>
  <si>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</si>
  <si>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</si>
  <si>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</si>
  <si>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</si>
  <si>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</si>
  <si>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</si>
  <si>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</si>
  <si>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</si>
  <si>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</si>
  <si>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</si>
  <si>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</si>
  <si>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</si>
  <si>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</si>
  <si>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</si>
  <si>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</si>
  <si>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</si>
  <si>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</si>
  <si>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</si>
  <si>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</si>
  <si>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</si>
  <si>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</si>
  <si>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</si>
  <si>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</si>
  <si>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</si>
  <si>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</si>
  <si>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</si>
  <si>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</si>
  <si>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</si>
  <si>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</si>
  <si>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</si>
  <si>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</si>
  <si>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</si>
  <si>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</si>
  <si>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</si>
  <si>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</si>
  <si>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</si>
  <si>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</si>
  <si>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</si>
  <si>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</si>
  <si>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</si>
  <si>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</si>
  <si>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</si>
  <si>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</si>
  <si>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</si>
  <si>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</si>
  <si>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</si>
  <si>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</si>
  <si>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</si>
  <si>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</si>
  <si>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</si>
  <si>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</si>
  <si>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</si>
  <si>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</si>
  <si>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</si>
  <si>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</si>
  <si>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</si>
  <si>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</si>
  <si>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</si>
  <si>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</si>
  <si>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</si>
  <si>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</si>
  <si>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</si>
  <si>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</si>
  <si>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</si>
  <si>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</si>
  <si>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</si>
  <si>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</si>
  <si>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</si>
  <si>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</si>
  <si>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</si>
  <si>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</si>
  <si>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</si>
  <si>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</si>
  <si>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</si>
  <si>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</si>
  <si>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</si>
  <si>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</si>
  <si>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</si>
  <si>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</si>
  <si>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</si>
  <si>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</si>
  <si>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</si>
  <si>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</si>
  <si>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</si>
  <si>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</si>
  <si>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</si>
  <si>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</si>
  <si>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</si>
  <si>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</si>
  <si>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</si>
  <si>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</si>
  <si>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</si>
  <si>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</si>
  <si>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</si>
  <si>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</si>
  <si>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</si>
  <si>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</si>
  <si>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</si>
  <si>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</si>
  <si>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</si>
  <si>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</si>
  <si>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</si>
  <si>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</si>
  <si>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</si>
  <si>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</si>
  <si>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</si>
  <si>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</si>
  <si>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</si>
  <si>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</si>
  <si>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</si>
  <si>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</si>
  <si>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</si>
  <si>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</si>
  <si>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</si>
  <si>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</si>
  <si>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</si>
  <si>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</si>
  <si>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</si>
  <si>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</si>
  <si>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</si>
  <si>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</si>
  <si>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</si>
  <si>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</si>
  <si>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</si>
  <si>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</si>
  <si>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</si>
  <si>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</si>
  <si>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</si>
  <si>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</si>
  <si>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</si>
  <si>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</si>
  <si>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</si>
  <si>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</si>
  <si>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</si>
  <si>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</si>
  <si>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</si>
  <si>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</si>
  <si>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</si>
  <si>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</si>
  <si>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</si>
  <si>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</si>
  <si>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</si>
  <si>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</si>
  <si>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</si>
  <si>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</si>
  <si>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</si>
  <si>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</si>
  <si>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</si>
  <si>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</si>
  <si>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</si>
  <si>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</si>
  <si>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</si>
  <si>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</si>
  <si>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</si>
  <si>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</si>
  <si>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</si>
  <si>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</si>
  <si>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</si>
  <si>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</si>
  <si>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</si>
  <si>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</si>
  <si>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</si>
  <si>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</si>
  <si>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</si>
  <si>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</si>
  <si>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</si>
  <si>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</si>
  <si>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</si>
  <si>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</si>
  <si>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</si>
  <si>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</si>
  <si>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</si>
  <si>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</si>
  <si>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</si>
  <si>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</si>
  <si>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</si>
  <si>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</si>
  <si>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</si>
  <si>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</si>
  <si>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</si>
  <si>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</si>
  <si>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</si>
  <si>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</si>
  <si>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</si>
  <si>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</si>
  <si>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</si>
  <si>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</si>
  <si>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</si>
  <si>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</si>
  <si>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</si>
  <si>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</si>
  <si>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</si>
  <si>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</si>
  <si>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</si>
  <si>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</si>
  <si>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</si>
  <si>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</si>
  <si>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</si>
  <si>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</si>
  <si>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</si>
  <si>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</si>
  <si>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</si>
  <si>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</si>
  <si>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</si>
  <si>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</si>
  <si>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</si>
  <si>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</si>
  <si>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</si>
  <si>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</si>
  <si>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</si>
  <si>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</si>
  <si>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</si>
  <si>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</si>
  <si>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</si>
  <si>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</si>
  <si>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</si>
  <si>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</si>
  <si>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</si>
  <si>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</si>
  <si>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</si>
  <si>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</si>
  <si>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</si>
  <si>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</si>
  <si>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</si>
  <si>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</si>
  <si>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</si>
  <si>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</si>
  <si>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</si>
  <si>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</si>
  <si>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</si>
  <si>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</si>
  <si>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</si>
  <si>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</si>
  <si>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</si>
  <si>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</si>
  <si>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</si>
  <si>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</si>
  <si>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</si>
  <si>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</si>
  <si>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</si>
  <si>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</si>
  <si>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</si>
  <si>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</si>
  <si>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</si>
  <si>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</si>
  <si>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</si>
  <si>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</si>
  <si>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</si>
  <si>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</si>
  <si>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</si>
  <si>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</si>
  <si>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</si>
  <si>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</si>
  <si>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</si>
  <si>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</si>
  <si>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</si>
  <si>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</si>
  <si>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</si>
  <si>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</si>
  <si>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</si>
  <si>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</si>
  <si>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</si>
  <si>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</si>
  <si>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</si>
  <si>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</si>
  <si>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</si>
  <si>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</si>
  <si>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</si>
  <si>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</si>
  <si>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</si>
  <si>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</si>
  <si>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</si>
  <si>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</si>
  <si>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</si>
  <si>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</si>
  <si>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</si>
  <si>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</si>
  <si>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</si>
  <si>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</si>
  <si>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</si>
  <si>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</si>
  <si>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</si>
  <si>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</si>
  <si>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</si>
  <si>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</si>
  <si>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</si>
  <si>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</si>
  <si>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</si>
  <si>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</si>
  <si>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</si>
  <si>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</si>
  <si>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</si>
  <si>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</si>
  <si>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</si>
  <si>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</si>
  <si>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</si>
  <si>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</si>
  <si>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</si>
  <si>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</si>
  <si>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</si>
  <si>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</si>
  <si>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</si>
  <si>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</si>
  <si>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</si>
  <si>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</si>
  <si>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</si>
  <si>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</si>
  <si>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</si>
  <si>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</si>
  <si>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</si>
  <si>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</si>
  <si>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</si>
  <si>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</si>
  <si>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</si>
  <si>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</si>
  <si>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</si>
  <si>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</si>
  <si>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</si>
  <si>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</si>
  <si>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</si>
  <si>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</si>
  <si>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</si>
  <si>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</si>
  <si>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</si>
  <si>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</si>
  <si>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</si>
  <si>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</si>
  <si>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</si>
  <si>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</si>
  <si>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</si>
  <si>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</si>
  <si>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</si>
  <si>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</si>
  <si>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</si>
  <si>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</si>
  <si>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</si>
  <si>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</si>
  <si>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</si>
  <si>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</si>
  <si>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</si>
  <si>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</si>
  <si>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</si>
  <si>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</si>
  <si>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</si>
  <si>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</si>
  <si>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</si>
  <si>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</si>
  <si>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</si>
  <si>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</si>
  <si>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</si>
  <si>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</si>
  <si>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</si>
  <si>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</si>
  <si>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</si>
  <si>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</si>
  <si>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</si>
  <si>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</si>
  <si>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</si>
  <si>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</si>
  <si>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</si>
  <si>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</si>
  <si>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</si>
  <si>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</si>
  <si>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</si>
  <si>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</si>
  <si>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</si>
  <si>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</si>
  <si>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</si>
  <si>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</si>
  <si>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</si>
  <si>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</si>
  <si>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</si>
  <si>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</si>
  <si>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</si>
  <si>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</si>
  <si>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</si>
  <si>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</si>
  <si>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</si>
  <si>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</si>
  <si>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</si>
  <si>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</si>
  <si>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</si>
  <si>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</si>
  <si>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</si>
  <si>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</si>
  <si>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</si>
  <si>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</si>
  <si>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</si>
  <si>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</si>
  <si>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</si>
  <si>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</si>
  <si>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</si>
  <si>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</si>
  <si>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</si>
  <si>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</si>
  <si>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</si>
  <si>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</si>
  <si>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</si>
  <si>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</si>
  <si>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</si>
  <si>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</si>
  <si>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</si>
  <si>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</si>
  <si>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</si>
  <si>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</si>
  <si>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</si>
  <si>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</si>
  <si>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</si>
  <si>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</si>
  <si>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</si>
  <si>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</si>
  <si>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</si>
  <si>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</si>
  <si>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</si>
  <si>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</si>
  <si>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</si>
  <si>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</si>
  <si>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</si>
  <si>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</si>
  <si>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</si>
  <si>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</si>
  <si>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</si>
  <si>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</si>
  <si>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</si>
  <si>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</si>
  <si>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</si>
  <si>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</si>
  <si>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</si>
  <si>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</si>
  <si>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</si>
  <si>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</si>
  <si>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</si>
  <si>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</si>
  <si>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</si>
  <si>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</si>
  <si>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</si>
  <si>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</si>
  <si>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</si>
  <si>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</si>
  <si>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</si>
  <si>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</si>
  <si>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</si>
  <si>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</si>
  <si>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</si>
  <si>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</si>
  <si>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</si>
  <si>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</si>
  <si>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</si>
  <si>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</si>
  <si>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</si>
  <si>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</si>
  <si>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</si>
  <si>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</si>
  <si>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</si>
  <si>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</si>
  <si>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</si>
  <si>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</si>
  <si>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</si>
  <si>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</si>
  <si>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</si>
  <si>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</si>
  <si>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</si>
  <si>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</si>
  <si>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</si>
  <si>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</si>
  <si>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</si>
  <si>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</si>
  <si>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</si>
  <si>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</si>
  <si>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</si>
  <si>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</si>
  <si>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</si>
  <si>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</si>
  <si>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</si>
  <si>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</si>
  <si>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</si>
  <si>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</si>
  <si>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</si>
  <si>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</si>
  <si>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</si>
  <si>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</si>
  <si>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</si>
  <si>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</si>
  <si>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</si>
  <si>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</si>
  <si>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</si>
  <si>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</si>
  <si>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</si>
  <si>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</si>
  <si>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</si>
  <si>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</si>
  <si>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</si>
  <si>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</si>
  <si>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</si>
  <si>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</si>
  <si>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</si>
  <si>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</si>
  <si>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</si>
  <si>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</si>
  <si>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</si>
  <si>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</si>
  <si>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</si>
  <si>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</si>
  <si>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</si>
  <si>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</si>
  <si>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</si>
  <si>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</si>
  <si>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</si>
  <si>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</si>
  <si>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</si>
  <si>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</si>
  <si>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</si>
  <si>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</si>
  <si>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</si>
  <si>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</si>
  <si>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</si>
  <si>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</si>
  <si>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</si>
  <si>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</si>
  <si>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</si>
  <si>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</si>
  <si>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</si>
  <si>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</si>
  <si>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</si>
  <si>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</si>
  <si>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</si>
  <si>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</si>
  <si>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</si>
  <si>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</si>
  <si>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</si>
  <si>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</si>
  <si>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</si>
  <si>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</si>
  <si>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</si>
  <si>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</si>
  <si>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</si>
  <si>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</si>
  <si>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</si>
  <si>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</si>
  <si>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</si>
  <si>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</si>
  <si>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</si>
  <si>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</si>
  <si>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</si>
  <si>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</si>
  <si>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</si>
  <si>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</si>
  <si>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</si>
  <si>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</si>
  <si>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</si>
  <si>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</si>
  <si>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</si>
  <si>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</si>
  <si>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</si>
  <si>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</si>
  <si>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</si>
  <si>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</si>
  <si>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</si>
  <si>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</si>
  <si>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</si>
  <si>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</si>
  <si>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</si>
  <si>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</si>
  <si>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</si>
  <si>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</si>
  <si>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</si>
  <si>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</si>
  <si>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</si>
  <si>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</si>
  <si>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</si>
  <si>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</si>
  <si>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</si>
  <si>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</si>
  <si>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</si>
  <si>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</si>
  <si>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</si>
  <si>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</si>
  <si>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</si>
  <si>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</si>
  <si>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</si>
  <si>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</si>
  <si>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</si>
  <si>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</si>
  <si>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</si>
  <si>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</si>
  <si>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</si>
  <si>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</si>
  <si>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</si>
  <si>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</si>
  <si>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</si>
  <si>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</si>
  <si>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</si>
  <si>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</si>
  <si>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</si>
  <si>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</si>
  <si>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</si>
  <si>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</si>
  <si>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</si>
  <si>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</si>
  <si>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</si>
  <si>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</si>
  <si>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</si>
  <si>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</si>
  <si>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</si>
  <si>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</si>
  <si>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</si>
  <si>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</si>
  <si>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</si>
  <si>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</si>
  <si>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</si>
  <si>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</si>
  <si>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</si>
  <si>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</si>
  <si>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</si>
  <si>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</si>
  <si>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</si>
  <si>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</si>
  <si>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</si>
  <si>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</si>
  <si>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</si>
  <si>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</si>
  <si>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</si>
  <si>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</si>
  <si>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</si>
  <si>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</si>
  <si>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</si>
  <si>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</si>
  <si>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</si>
  <si>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</si>
  <si>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</si>
  <si>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</si>
  <si>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</si>
  <si>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</si>
  <si>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</si>
  <si>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</si>
  <si>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</si>
  <si>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</si>
  <si>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</si>
  <si>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</si>
  <si>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</si>
  <si>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</si>
  <si>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</si>
  <si>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</si>
  <si>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</si>
  <si>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</si>
  <si>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</si>
  <si>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</si>
  <si>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</si>
  <si>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</si>
  <si>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</si>
  <si>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</si>
  <si>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</si>
  <si>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</si>
  <si>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</si>
  <si>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</si>
  <si>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</si>
  <si>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</si>
  <si>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</si>
  <si>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</si>
  <si>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</si>
  <si>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</si>
  <si>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</si>
  <si>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</si>
  <si>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</si>
  <si>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</si>
  <si>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</si>
  <si>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</si>
  <si>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</si>
  <si>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</si>
  <si>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</si>
  <si>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</si>
  <si>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</si>
  <si>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</si>
  <si>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</si>
  <si>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</si>
  <si>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</si>
  <si>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</si>
  <si>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</si>
  <si>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</si>
  <si>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</si>
  <si>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</si>
  <si>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</si>
  <si>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</si>
  <si>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</si>
  <si>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</si>
  <si>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</si>
  <si>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</si>
  <si>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</si>
  <si>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</si>
  <si>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</si>
  <si>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</si>
  <si>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</si>
  <si>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</si>
  <si>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</si>
  <si>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</si>
  <si>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</si>
  <si>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</si>
  <si>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</si>
  <si>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</si>
  <si>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</si>
  <si>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</si>
  <si>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</si>
  <si>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</si>
  <si>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</si>
  <si>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</si>
  <si>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</si>
  <si>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</si>
  <si>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</si>
  <si>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</si>
  <si>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</si>
  <si>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</si>
  <si>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</si>
  <si>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</si>
  <si>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</si>
  <si>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</si>
  <si>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</si>
  <si>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</si>
  <si>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</si>
  <si>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</si>
  <si>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</si>
  <si>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</si>
  <si>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</si>
  <si>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</si>
  <si>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</si>
  <si>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</si>
  <si>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</si>
  <si>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</si>
  <si>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</si>
  <si>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</si>
  <si>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</si>
  <si>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</si>
  <si>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</si>
  <si>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</si>
  <si>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</si>
  <si>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</si>
  <si>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</si>
  <si>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</si>
  <si>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</si>
  <si>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</si>
  <si>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</si>
  <si>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</si>
  <si>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</si>
  <si>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</si>
  <si>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</si>
  <si>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</si>
  <si>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</si>
  <si>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</si>
  <si>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</si>
  <si>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</si>
  <si>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</si>
  <si>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</si>
  <si>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</si>
  <si>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</si>
  <si>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</si>
  <si>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</si>
  <si>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</si>
  <si>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</si>
  <si>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</si>
  <si>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</si>
  <si>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</si>
  <si>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</si>
  <si>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</si>
  <si>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</si>
  <si>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</si>
  <si>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</si>
  <si>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</si>
  <si>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</si>
  <si>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</si>
  <si>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</si>
  <si>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</si>
  <si>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</si>
  <si>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</si>
  <si>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</si>
  <si>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</si>
  <si>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</si>
  <si>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</si>
  <si>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</si>
  <si>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</si>
  <si>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</si>
  <si>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</si>
  <si>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</si>
  <si>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</si>
  <si>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</si>
  <si>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</si>
  <si>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</si>
  <si>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</si>
  <si>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</si>
  <si>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</si>
  <si>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</si>
  <si>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</si>
  <si>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</si>
  <si>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</si>
  <si>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</si>
  <si>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</si>
  <si>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</si>
  <si>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</si>
  <si>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</si>
  <si>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</si>
  <si>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</si>
  <si>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</si>
  <si>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</si>
  <si>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</si>
  <si>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</si>
  <si>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</si>
  <si>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</si>
  <si>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</si>
  <si>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</si>
  <si>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</si>
  <si>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</si>
  <si>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</si>
  <si>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</si>
  <si>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</si>
  <si>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</si>
  <si>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</si>
  <si>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</si>
  <si>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</si>
  <si>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</si>
  <si>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</si>
  <si>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</si>
  <si>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</si>
  <si>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</si>
  <si>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</si>
  <si>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</si>
  <si>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</si>
  <si>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</si>
  <si>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</si>
  <si>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</si>
  <si>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</si>
  <si>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</si>
  <si>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</si>
  <si>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</si>
  <si>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</si>
  <si>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</si>
  <si>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</si>
  <si>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</si>
  <si>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</si>
  <si>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</si>
  <si>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</si>
  <si>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</si>
  <si>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</si>
  <si>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</si>
  <si>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</si>
  <si>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</si>
  <si>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</si>
  <si>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</si>
  <si>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</si>
  <si>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</si>
  <si>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</si>
  <si>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</si>
  <si>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</si>
  <si>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</si>
  <si>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</si>
  <si>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</si>
  <si>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</si>
  <si>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</si>
  <si>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</si>
  <si>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</si>
  <si>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</si>
  <si>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</si>
  <si>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</si>
  <si>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</si>
  <si>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</si>
  <si>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</si>
  <si>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</si>
  <si>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</si>
  <si>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</si>
  <si>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</si>
  <si>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</si>
  <si>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</si>
  <si>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</si>
  <si>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</si>
  <si>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</si>
  <si>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</si>
  <si>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</si>
  <si>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</si>
  <si>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</si>
  <si>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</si>
  <si>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</si>
  <si>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</si>
  <si>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</si>
  <si>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</si>
  <si>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</si>
  <si>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</si>
  <si>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</si>
  <si>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</si>
  <si>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</si>
  <si>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</si>
  <si>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</si>
  <si>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</si>
  <si>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</si>
  <si>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</si>
  <si>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</si>
  <si>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</si>
  <si>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</si>
  <si>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</si>
  <si>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</si>
  <si>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</si>
  <si>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</si>
  <si>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</si>
  <si>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</si>
  <si>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</si>
  <si>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</si>
  <si>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</si>
  <si>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</si>
  <si>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</si>
  <si>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</si>
  <si>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</si>
  <si>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</si>
  <si>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</si>
  <si>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</si>
  <si>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</si>
  <si>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</si>
  <si>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</si>
  <si>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</si>
  <si>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</si>
  <si>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</si>
  <si>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</si>
  <si>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</si>
  <si>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</si>
  <si>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</si>
  <si>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</si>
  <si>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</si>
  <si>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</si>
  <si>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</si>
  <si>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</si>
  <si>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</si>
  <si>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</si>
  <si>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</si>
  <si>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</si>
  <si>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</si>
  <si>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</si>
  <si>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</si>
  <si>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</si>
  <si>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</si>
  <si>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</si>
  <si>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</si>
  <si>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</si>
  <si>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</si>
  <si>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</si>
  <si>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</si>
  <si>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</si>
  <si>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</si>
  <si>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</si>
  <si>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</si>
  <si>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</si>
  <si>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</si>
  <si>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</si>
  <si>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</si>
  <si>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</si>
  <si>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</si>
  <si>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</si>
  <si>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</si>
  <si>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</si>
  <si>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</si>
  <si>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</si>
  <si>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</si>
  <si>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</si>
  <si>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</si>
  <si>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</si>
  <si>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</si>
  <si>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</si>
  <si>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</si>
  <si>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</si>
  <si>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</si>
  <si>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</si>
  <si>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</si>
  <si>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</si>
  <si>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</si>
  <si>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</si>
  <si>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</si>
  <si>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</si>
  <si>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</si>
  <si>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</si>
  <si>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</si>
  <si>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</si>
  <si>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</si>
  <si>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</si>
  <si>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</si>
  <si>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</si>
  <si>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</si>
  <si>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</si>
  <si>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</si>
  <si>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</si>
  <si>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</si>
  <si>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</si>
  <si>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</si>
  <si>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</si>
  <si>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</si>
  <si>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</si>
  <si>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</si>
  <si>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</si>
  <si>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</si>
  <si>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</si>
  <si>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</si>
  <si>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</si>
  <si>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</si>
  <si>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</si>
  <si>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</si>
  <si>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</si>
  <si>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</si>
  <si>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</si>
  <si>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</si>
  <si>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</si>
  <si>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</si>
  <si>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</si>
  <si>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</si>
  <si>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</si>
  <si>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</si>
  <si>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</si>
  <si>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</si>
  <si>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</si>
  <si>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</si>
  <si>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</si>
  <si>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</si>
  <si>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</si>
  <si>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</si>
  <si>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</si>
  <si>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</si>
  <si>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</si>
  <si>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</si>
  <si>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</si>
  <si>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</si>
  <si>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</si>
  <si>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</si>
  <si>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</si>
  <si>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</si>
  <si>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</si>
  <si>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</si>
  <si>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</si>
  <si>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</si>
  <si>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</si>
  <si>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</si>
  <si>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</si>
  <si>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</si>
  <si>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</si>
  <si>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</si>
  <si>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</si>
  <si>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</si>
  <si>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</si>
  <si>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</si>
  <si>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</si>
  <si>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</si>
  <si>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</si>
  <si>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</si>
  <si>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</si>
  <si>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</si>
  <si>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</si>
  <si>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</si>
  <si>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</si>
  <si>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</si>
  <si>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</si>
  <si>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</si>
  <si>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</si>
  <si>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</si>
  <si>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</si>
  <si>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</si>
  <si>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</si>
  <si>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</si>
  <si>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</si>
  <si>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</si>
  <si>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</si>
  <si>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</si>
  <si>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</si>
  <si>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</si>
  <si>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</si>
  <si>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</si>
  <si>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</si>
  <si>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</si>
  <si>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</si>
  <si>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</si>
  <si>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</si>
  <si>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</si>
  <si>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</si>
  <si>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</si>
  <si>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</si>
  <si>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</si>
  <si>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</si>
  <si>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</si>
  <si>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</si>
  <si>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</si>
  <si>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</si>
  <si>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</si>
  <si>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</si>
  <si>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</si>
  <si>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</si>
  <si>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</si>
  <si>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</si>
  <si>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</si>
  <si>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</si>
  <si>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</si>
  <si>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</si>
  <si>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</si>
  <si>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</si>
  <si>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</si>
  <si>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</si>
  <si>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</si>
  <si>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</si>
  <si>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</si>
  <si>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</si>
  <si>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</si>
  <si>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</si>
  <si>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</si>
  <si>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</si>
  <si>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</si>
  <si>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</si>
  <si>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</si>
  <si>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</si>
  <si>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</si>
  <si>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</si>
  <si>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</si>
  <si>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</si>
  <si>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</si>
  <si>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</si>
  <si>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</si>
  <si>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</si>
  <si>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</si>
  <si>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</si>
  <si>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</si>
  <si>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</si>
  <si>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</si>
  <si>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</si>
  <si>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</si>
  <si>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</si>
  <si>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</si>
  <si>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</si>
  <si>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</si>
  <si>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</si>
  <si>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</si>
  <si>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</si>
  <si>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</si>
  <si>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</si>
  <si>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</si>
  <si>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</si>
  <si>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</si>
  <si>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</si>
  <si>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</si>
  <si>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</si>
  <si>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</si>
  <si>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</si>
  <si>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</si>
  <si>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</si>
  <si>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</si>
  <si>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</si>
  <si>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</si>
  <si>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</si>
  <si>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</si>
  <si>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</si>
  <si>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</si>
  <si>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</si>
  <si>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</si>
  <si>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</si>
  <si>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</si>
  <si>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</si>
  <si>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</si>
  <si>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</si>
  <si>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</si>
  <si>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</si>
  <si>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</si>
  <si>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</si>
  <si>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</si>
  <si>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</si>
  <si>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</si>
  <si>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</si>
  <si>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</si>
  <si>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</si>
  <si>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</si>
  <si>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</si>
  <si>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</si>
  <si>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</si>
  <si>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</si>
  <si>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</si>
  <si>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</si>
  <si>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</si>
  <si>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</si>
  <si>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</si>
  <si>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</si>
  <si>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</si>
  <si>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</si>
  <si>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</si>
  <si>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</si>
  <si>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</si>
  <si>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</si>
  <si>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</si>
  <si>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</si>
  <si>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</si>
  <si>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</si>
  <si>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</si>
  <si>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</si>
  <si>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</si>
  <si>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</si>
  <si>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</si>
  <si>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</si>
  <si>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</si>
  <si>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</si>
  <si>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</si>
  <si>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</si>
  <si>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</si>
  <si>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</si>
  <si>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</si>
  <si>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</si>
  <si>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</si>
  <si>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</si>
  <si>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</si>
  <si>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</si>
  <si>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</si>
  <si>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</si>
  <si>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</si>
  <si>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</si>
  <si>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</si>
  <si>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</si>
  <si>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</si>
  <si>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</si>
  <si>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</si>
  <si>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</si>
  <si>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</si>
  <si>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</si>
  <si>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</si>
  <si>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</si>
  <si>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</si>
  <si>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</si>
  <si>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</si>
  <si>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</si>
  <si>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</si>
  <si>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</si>
  <si>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</si>
  <si>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</si>
  <si>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</si>
  <si>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</si>
  <si>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</si>
  <si>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</si>
  <si>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</si>
  <si>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</si>
  <si>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</si>
  <si>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</si>
  <si>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</si>
  <si>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</si>
  <si>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</si>
  <si>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</si>
  <si>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</si>
  <si>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</si>
  <si>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</si>
  <si>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</si>
  <si>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</si>
  <si>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</si>
  <si>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</si>
  <si>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</si>
  <si>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</si>
  <si>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</si>
  <si>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</si>
  <si>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</si>
  <si>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</si>
  <si>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</si>
  <si>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</si>
  <si>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</si>
  <si>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</si>
  <si>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</si>
  <si>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</si>
  <si>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</si>
  <si>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</si>
  <si>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</si>
  <si>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</si>
  <si>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</si>
  <si>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</si>
  <si>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</si>
  <si>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</si>
  <si>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</si>
  <si>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</si>
  <si>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</si>
  <si>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</si>
  <si>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</si>
  <si>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</si>
  <si>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</si>
  <si>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</si>
  <si>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</si>
  <si>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</si>
  <si>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</si>
  <si>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</si>
  <si>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</si>
  <si>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</si>
  <si>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</si>
  <si>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</si>
  <si>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</si>
  <si>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</si>
  <si>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</si>
  <si>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</si>
  <si>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</si>
  <si>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</si>
  <si>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</si>
  <si>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</si>
  <si>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</si>
  <si>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</si>
  <si>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</si>
  <si>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</si>
  <si>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</si>
  <si>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</si>
  <si>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</si>
  <si>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</si>
  <si>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</si>
  <si>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</si>
  <si>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</si>
  <si>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</si>
  <si>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</si>
  <si>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</si>
  <si>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</si>
  <si>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</si>
  <si>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</si>
  <si>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</si>
  <si>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</si>
  <si>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</si>
  <si>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</si>
  <si>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</si>
  <si>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</si>
  <si>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</si>
  <si>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</si>
  <si>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</si>
  <si>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</si>
  <si>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</si>
  <si>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</si>
  <si>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</si>
  <si>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</si>
  <si>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</si>
  <si>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</si>
  <si>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</si>
  <si>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</si>
  <si>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</si>
  <si>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</si>
  <si>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</si>
  <si>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</si>
  <si>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</si>
  <si>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</si>
  <si>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</si>
  <si>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</si>
  <si>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</si>
  <si>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</si>
  <si>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</si>
  <si>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</si>
  <si>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</si>
  <si>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</si>
  <si>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</si>
  <si>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</si>
  <si>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</si>
  <si>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</si>
  <si>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</si>
  <si>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</si>
  <si>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</si>
  <si>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</si>
  <si>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</si>
  <si>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</si>
  <si>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</si>
  <si>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</si>
  <si>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</si>
  <si>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</si>
  <si>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</si>
  <si>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</si>
  <si>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</si>
  <si>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</si>
  <si>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</si>
  <si>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</si>
  <si>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</si>
  <si>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</si>
  <si>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</si>
  <si>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</si>
  <si>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</si>
  <si>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</si>
  <si>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</si>
  <si>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</si>
  <si>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</si>
  <si>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</si>
  <si>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</si>
  <si>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</si>
  <si>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</si>
  <si>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</si>
  <si>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</si>
  <si>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</si>
  <si>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</si>
  <si>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</si>
  <si>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</si>
  <si>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</si>
  <si>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</si>
  <si>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</si>
  <si>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</si>
  <si>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</si>
  <si>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</si>
  <si>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</si>
  <si>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</si>
  <si>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</si>
  <si>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</si>
  <si>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</si>
  <si>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</si>
  <si>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</si>
  <si>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</si>
  <si>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</si>
  <si>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</si>
  <si>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</si>
  <si>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</si>
  <si>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</si>
  <si>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</si>
  <si>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</si>
  <si>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</si>
  <si>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</si>
  <si>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</si>
  <si>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</si>
  <si>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</si>
  <si>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</si>
  <si>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</si>
  <si>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</si>
  <si>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</si>
  <si>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</si>
  <si>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</si>
  <si>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</si>
  <si>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</si>
  <si>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</si>
  <si>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</si>
  <si>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</si>
  <si>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</si>
  <si>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</si>
  <si>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</si>
  <si>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</si>
  <si>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</si>
  <si>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</si>
  <si>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</si>
  <si>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</si>
  <si>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</si>
  <si>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</si>
  <si>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</si>
  <si>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</si>
  <si>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</si>
  <si>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</si>
  <si>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</si>
  <si>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</si>
  <si>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</si>
  <si>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</si>
  <si>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</si>
  <si>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</si>
  <si>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</si>
  <si>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</si>
  <si>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</si>
  <si>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</si>
  <si>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</si>
  <si>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</si>
  <si>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</si>
  <si>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</si>
  <si>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</si>
  <si>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</si>
  <si>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</si>
  <si>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</si>
  <si>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</si>
  <si>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</si>
  <si>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</si>
  <si>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</si>
  <si>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</si>
  <si>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</si>
  <si>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</si>
  <si>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</si>
  <si>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</si>
  <si>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</si>
  <si>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</si>
  <si>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</si>
  <si>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</si>
  <si>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</si>
  <si>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</si>
  <si>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</si>
  <si>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</si>
  <si>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</si>
  <si>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</si>
  <si>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</si>
  <si>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</si>
  <si>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</si>
  <si>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</si>
  <si>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</si>
  <si>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</si>
  <si>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</si>
  <si>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</si>
  <si>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</si>
  <si>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</si>
  <si>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</si>
  <si>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</si>
  <si>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</si>
  <si>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</si>
  <si>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</si>
  <si>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</si>
  <si>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</si>
  <si>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</si>
  <si>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</si>
  <si>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</si>
  <si>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</si>
  <si>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</si>
  <si>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</si>
  <si>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</si>
  <si>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</si>
  <si>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</si>
  <si>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</si>
  <si>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</si>
  <si>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</si>
  <si>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</si>
  <si>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</si>
  <si>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</si>
  <si>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</si>
  <si>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</si>
  <si>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</si>
  <si>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</si>
  <si>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</si>
  <si>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</si>
  <si>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</si>
  <si>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</si>
  <si>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</si>
  <si>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</si>
  <si>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</si>
  <si>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</si>
  <si>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</si>
  <si>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</si>
  <si>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</si>
  <si>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</si>
  <si>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</si>
  <si>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</si>
  <si>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</si>
  <si>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</si>
  <si>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</si>
  <si>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</si>
  <si>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</si>
  <si>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</si>
  <si>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</si>
  <si>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</si>
  <si>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</si>
  <si>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</si>
  <si>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</si>
  <si>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</si>
  <si>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</si>
  <si>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</si>
  <si>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</si>
  <si>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</si>
  <si>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</si>
  <si>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</si>
  <si>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</si>
  <si>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</si>
  <si>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</si>
  <si>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</si>
  <si>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</si>
  <si>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</si>
  <si>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</si>
  <si>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</si>
  <si>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</si>
  <si>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</si>
  <si>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</si>
  <si>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</si>
  <si>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</si>
  <si>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</si>
  <si>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</si>
  <si>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</si>
  <si>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</si>
  <si>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</si>
  <si>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</si>
  <si>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</si>
  <si>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</si>
  <si>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</si>
  <si>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</si>
  <si>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</si>
  <si>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</si>
  <si>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</si>
  <si>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</si>
  <si>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</si>
  <si>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</si>
  <si>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</si>
  <si>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</si>
  <si>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</si>
  <si>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</si>
  <si>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</si>
  <si>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</si>
  <si>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</si>
  <si>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</si>
  <si>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</si>
  <si>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</si>
  <si>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</si>
  <si>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</si>
  <si>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</si>
  <si>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</si>
  <si>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</si>
  <si>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</si>
  <si>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</si>
  <si>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</si>
  <si>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</si>
  <si>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</si>
  <si>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</si>
  <si>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</si>
  <si>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</si>
  <si>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</si>
  <si>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</si>
  <si>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</si>
  <si>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</si>
  <si>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</si>
  <si>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</si>
  <si>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</si>
  <si>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</si>
  <si>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</si>
  <si>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</si>
  <si>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</si>
  <si>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</si>
  <si>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</si>
  <si>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</si>
  <si>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</si>
  <si>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</si>
  <si>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</si>
  <si>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</si>
  <si>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</si>
  <si>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</si>
  <si>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</si>
  <si>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</si>
  <si>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</si>
  <si>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</si>
  <si>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</si>
  <si>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</si>
  <si>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</si>
  <si>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</si>
  <si>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</si>
  <si>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</si>
  <si>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</si>
  <si>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</si>
  <si>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</si>
  <si>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</si>
  <si>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</si>
  <si>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</si>
  <si>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</si>
  <si>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</si>
  <si>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</si>
  <si>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</si>
  <si>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</si>
  <si>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</si>
  <si>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</si>
  <si>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</si>
  <si>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</si>
  <si>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</si>
  <si>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</si>
  <si>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</si>
  <si>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</si>
  <si>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</si>
  <si>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</si>
  <si>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</si>
  <si>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</si>
  <si>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</si>
  <si>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</si>
  <si>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</si>
  <si>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</si>
  <si>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</si>
  <si>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</si>
  <si>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</si>
  <si>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</si>
  <si>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</si>
  <si>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</si>
  <si>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</si>
  <si>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</si>
  <si>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</si>
  <si>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</si>
  <si>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</si>
  <si>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</si>
  <si>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</si>
  <si>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</si>
  <si>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</si>
  <si>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</si>
  <si>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</si>
  <si>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</si>
  <si>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</si>
  <si>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</si>
  <si>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</si>
  <si>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</si>
  <si>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</si>
  <si>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</si>
  <si>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</si>
  <si>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</si>
  <si>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</si>
  <si>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</si>
  <si>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</si>
  <si>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</si>
  <si>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</si>
  <si>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</si>
  <si>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</si>
  <si>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</si>
  <si>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</si>
  <si>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</si>
  <si>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</si>
  <si>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</si>
  <si>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</si>
  <si>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</si>
  <si>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</si>
  <si>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</si>
  <si>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</si>
  <si>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</si>
  <si>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</si>
  <si>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</si>
  <si>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</si>
  <si>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</si>
  <si>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</si>
  <si>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</si>
  <si>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</si>
  <si>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</si>
  <si>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</si>
  <si>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</si>
  <si>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</si>
  <si>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</si>
  <si>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</si>
  <si>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</si>
  <si>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</si>
  <si>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</si>
  <si>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</si>
  <si>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</si>
  <si>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</si>
  <si>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</si>
  <si>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</si>
  <si>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</si>
  <si>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</si>
  <si>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</si>
  <si>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</si>
  <si>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</si>
  <si>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</si>
  <si>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</si>
  <si>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</si>
  <si>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</si>
  <si>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</si>
  <si>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</si>
  <si>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</si>
  <si>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</si>
  <si>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</si>
  <si>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</si>
  <si>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</si>
  <si>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</si>
  <si>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</si>
  <si>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</si>
  <si>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</si>
  <si>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</si>
  <si>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</si>
  <si>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</si>
  <si>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</si>
  <si>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</si>
  <si>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</si>
  <si>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</si>
  <si>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</si>
  <si>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</si>
  <si>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</si>
  <si>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</si>
  <si>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</si>
  <si>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</si>
  <si>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</si>
  <si>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</si>
  <si>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</si>
  <si>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</si>
  <si>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</si>
  <si>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</si>
  <si>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</si>
  <si>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</si>
  <si>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</si>
  <si>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</si>
  <si>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</si>
  <si>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</si>
  <si>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</si>
  <si>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</si>
  <si>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</si>
  <si>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</si>
  <si>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</si>
  <si>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</si>
  <si>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</si>
  <si>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</si>
  <si>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</si>
  <si>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</si>
  <si>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</si>
  <si>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</si>
  <si>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</si>
  <si>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</si>
  <si>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</si>
  <si>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</si>
  <si>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</si>
  <si>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</si>
  <si>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</si>
  <si>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</si>
  <si>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</si>
  <si>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</si>
  <si>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</si>
  <si>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</si>
  <si>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</si>
  <si>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</si>
  <si>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</si>
  <si>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</si>
  <si>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</si>
  <si>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</si>
  <si>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</si>
  <si>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</si>
  <si>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</si>
  <si>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</si>
  <si>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</si>
  <si>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</si>
  <si>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</si>
  <si>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</si>
  <si>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</si>
  <si>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</si>
  <si>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</si>
  <si>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</si>
  <si>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</si>
  <si>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</si>
  <si>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</si>
  <si>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</si>
  <si>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</si>
  <si>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</si>
  <si>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</si>
  <si>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</si>
  <si>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</si>
  <si>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</si>
  <si>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</si>
  <si>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</si>
  <si>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</si>
  <si>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</si>
  <si>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</si>
  <si>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</si>
  <si>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</si>
  <si>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</si>
  <si>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</si>
  <si>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</si>
  <si>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</si>
  <si>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</si>
  <si>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</si>
  <si>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</si>
  <si>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</si>
  <si>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</si>
  <si>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</si>
  <si>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</si>
  <si>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</si>
  <si>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</si>
  <si>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</si>
  <si>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</si>
  <si>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</si>
  <si>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</si>
  <si>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</si>
  <si>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</si>
  <si>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</si>
  <si>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</si>
  <si>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</si>
  <si>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</si>
  <si>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</si>
  <si>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</si>
  <si>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</si>
  <si>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</si>
  <si>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</si>
  <si>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</si>
  <si>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</si>
  <si>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</si>
  <si>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</si>
  <si>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</si>
  <si>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</si>
  <si>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</si>
  <si>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</si>
  <si>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</si>
  <si>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</si>
  <si>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</si>
  <si>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</si>
  <si>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</si>
  <si>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</si>
  <si>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</si>
  <si>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</si>
  <si>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</si>
  <si>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</si>
  <si>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</si>
  <si>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</si>
  <si>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</si>
  <si>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</si>
  <si>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</si>
  <si>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</si>
  <si>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</si>
  <si>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</si>
  <si>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</si>
  <si>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</si>
  <si>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</si>
  <si>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</si>
  <si>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</si>
  <si>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</si>
  <si>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</si>
  <si>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</si>
  <si>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</si>
  <si>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</si>
  <si>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</si>
  <si>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</si>
  <si>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</si>
  <si>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</si>
  <si>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</si>
  <si>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</si>
  <si>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</si>
  <si>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</si>
  <si>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</si>
  <si>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</si>
  <si>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</si>
  <si>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</si>
  <si>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</si>
  <si>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</si>
  <si>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</si>
  <si>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</si>
  <si>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</si>
  <si>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</si>
  <si>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</si>
  <si>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</si>
  <si>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</si>
  <si>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</si>
  <si>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</si>
  <si>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</si>
  <si>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</si>
  <si>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</si>
  <si>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</si>
  <si>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</si>
  <si>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</si>
  <si>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</si>
  <si>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</si>
  <si>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</si>
  <si>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</si>
  <si>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</si>
  <si>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</si>
  <si>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</si>
  <si>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</si>
  <si>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</si>
  <si>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</si>
  <si>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</si>
  <si>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</si>
  <si>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</si>
  <si>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</si>
  <si>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</si>
  <si>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</si>
  <si>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</si>
  <si>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</si>
  <si>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</si>
  <si>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</si>
  <si>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</si>
  <si>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</si>
  <si>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</si>
  <si>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</si>
  <si>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</si>
  <si>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</si>
  <si>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</si>
  <si>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</si>
  <si>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</si>
  <si>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</si>
  <si>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</si>
  <si>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</si>
  <si>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</si>
  <si>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</si>
  <si>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</si>
  <si>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</si>
  <si>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</si>
  <si>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</si>
  <si>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</si>
  <si>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</si>
  <si>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</si>
  <si>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</si>
  <si>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</si>
  <si>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</si>
  <si>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</si>
  <si>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</si>
  <si>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</si>
  <si>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</si>
  <si>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</si>
  <si>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</si>
  <si>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</si>
  <si>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</si>
  <si>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</si>
  <si>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</si>
  <si>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</si>
  <si>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</si>
  <si>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</si>
  <si>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</si>
  <si>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</si>
  <si>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</si>
  <si>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</si>
  <si>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</si>
  <si>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</si>
  <si>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</si>
  <si>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</si>
  <si>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</si>
  <si>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</si>
  <si>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</si>
  <si>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</si>
  <si>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</si>
  <si>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</si>
  <si>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</si>
  <si>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</si>
  <si>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</si>
  <si>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</si>
  <si>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</si>
  <si>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</si>
  <si>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</si>
  <si>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</si>
  <si>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</si>
  <si>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</si>
  <si>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</si>
  <si>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</si>
  <si>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</si>
  <si>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</si>
  <si>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</si>
  <si>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</si>
  <si>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</si>
  <si>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</si>
  <si>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</si>
  <si>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</si>
  <si>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</si>
  <si>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</si>
  <si>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</si>
  <si>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</si>
  <si>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</si>
  <si>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</si>
  <si>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</si>
  <si>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</si>
  <si>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</si>
  <si>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</si>
  <si>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</si>
  <si>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</si>
  <si>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</si>
  <si>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</si>
  <si>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</si>
  <si>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</si>
  <si>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</si>
  <si>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</si>
  <si>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</si>
  <si>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</si>
  <si>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</si>
  <si>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</si>
  <si>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</si>
  <si>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</si>
  <si>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</si>
  <si>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</si>
  <si>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</si>
  <si>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</si>
  <si>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</si>
  <si>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</si>
  <si>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</si>
  <si>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</si>
  <si>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</si>
  <si>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</si>
  <si>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</si>
  <si>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</si>
  <si>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</si>
  <si>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</si>
  <si>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</si>
  <si>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</si>
  <si>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</si>
  <si>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</si>
  <si>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</si>
  <si>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</si>
  <si>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</si>
  <si>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</si>
  <si>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</si>
  <si>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</si>
  <si>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</si>
  <si>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</si>
  <si>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</si>
  <si>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</si>
  <si>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</si>
  <si>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</si>
  <si>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</si>
  <si>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</si>
  <si>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</si>
  <si>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</si>
  <si>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</si>
  <si>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</si>
  <si>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</si>
  <si>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</si>
  <si>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</si>
  <si>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</si>
  <si>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</si>
  <si>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</si>
  <si>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</si>
  <si>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</si>
  <si>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</si>
  <si>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</si>
  <si>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</si>
  <si>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</si>
  <si>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</si>
  <si>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</si>
  <si>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</si>
  <si>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</si>
  <si>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</si>
  <si>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</si>
  <si>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</si>
  <si>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</si>
  <si>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</si>
  <si>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</si>
  <si>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</si>
  <si>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</si>
  <si>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</si>
  <si>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</si>
  <si>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</si>
  <si>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</si>
  <si>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</si>
  <si>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</si>
  <si>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</si>
  <si>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</si>
  <si>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</si>
  <si>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</si>
  <si>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</si>
  <si>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</si>
  <si>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</si>
  <si>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</si>
  <si>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</si>
  <si>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</si>
  <si>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</si>
  <si>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</si>
  <si>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</si>
  <si>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</si>
  <si>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</si>
  <si>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</si>
  <si>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</si>
  <si>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</si>
  <si>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</si>
  <si>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</si>
  <si>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</si>
  <si>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</si>
  <si>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</si>
  <si>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</si>
  <si>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</si>
  <si>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</si>
  <si>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</si>
  <si>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</si>
  <si>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</si>
  <si>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</si>
  <si>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</si>
  <si>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</si>
  <si>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</si>
  <si>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</si>
  <si>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</si>
  <si>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</si>
  <si>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</si>
  <si>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</si>
  <si>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</si>
  <si>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</si>
  <si>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</si>
  <si>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</si>
  <si>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</si>
  <si>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</si>
  <si>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</si>
  <si>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</si>
  <si>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</si>
  <si>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</si>
  <si>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</si>
  <si>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</si>
  <si>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</si>
  <si>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</si>
  <si>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</si>
  <si>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</si>
  <si>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</si>
  <si>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</si>
  <si>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</si>
  <si>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</si>
  <si>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</si>
  <si>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</si>
  <si>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</si>
  <si>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</si>
  <si>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</si>
  <si>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</si>
  <si>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</si>
  <si>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</si>
  <si>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</si>
  <si>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</si>
  <si>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</si>
  <si>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</si>
  <si>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</si>
  <si>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</si>
  <si>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</si>
  <si>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</si>
  <si>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</si>
  <si>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</si>
  <si>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</si>
  <si>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</si>
  <si>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</si>
  <si>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</si>
  <si>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</si>
  <si>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</si>
  <si>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</si>
  <si>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</si>
  <si>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</si>
  <si>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</si>
  <si>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</si>
  <si>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</si>
  <si>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</si>
  <si>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</si>
  <si>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</si>
  <si>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</si>
  <si>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</si>
  <si>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</si>
  <si>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</si>
  <si>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</si>
  <si>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</si>
  <si>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</si>
  <si>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</si>
  <si>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</si>
  <si>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</si>
  <si>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</si>
  <si>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</si>
  <si>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</si>
  <si>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</si>
  <si>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</si>
  <si>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</si>
  <si>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</si>
  <si>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</si>
  <si>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</si>
  <si>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</si>
  <si>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</si>
  <si>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</si>
  <si>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</si>
  <si>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</si>
  <si>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</si>
  <si>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</si>
  <si>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</si>
  <si>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</si>
  <si>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</si>
  <si>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</si>
  <si>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</si>
  <si>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</si>
  <si>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</si>
  <si>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</si>
  <si>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</si>
  <si>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</si>
  <si>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</si>
  <si>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</si>
  <si>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</si>
  <si>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</si>
  <si>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</si>
  <si>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</si>
  <si>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</si>
  <si>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</si>
  <si>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</si>
  <si>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</si>
  <si>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</si>
  <si>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</si>
  <si>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</si>
  <si>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</si>
  <si>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</si>
  <si>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</si>
  <si>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</si>
  <si>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</si>
  <si>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</si>
  <si>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</si>
  <si>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</si>
  <si>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</si>
  <si>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</si>
  <si>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</si>
  <si>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</si>
  <si>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</si>
  <si>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</si>
  <si>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</si>
  <si>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</si>
  <si>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</si>
  <si>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</si>
  <si>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</si>
  <si>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</si>
  <si>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</si>
  <si>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</si>
  <si>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</si>
  <si>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</si>
  <si>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</si>
  <si>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</si>
  <si>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</si>
  <si>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</si>
  <si>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</si>
  <si>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</si>
  <si>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</si>
  <si>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</si>
  <si>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</si>
  <si>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</si>
  <si>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</si>
  <si>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</si>
  <si>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</si>
  <si>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</si>
  <si>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</si>
  <si>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</si>
  <si>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</si>
  <si>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</si>
  <si>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</si>
  <si>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</si>
  <si>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</si>
  <si>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</si>
  <si>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</si>
  <si>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</si>
  <si>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</si>
  <si>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</si>
  <si>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</si>
  <si>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</si>
  <si>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</si>
  <si>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</si>
  <si>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</si>
  <si>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</si>
  <si>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</si>
  <si>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</si>
  <si>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</si>
  <si>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</si>
  <si>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</si>
  <si>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</si>
  <si>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</si>
  <si>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</si>
  <si>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</si>
  <si>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</si>
  <si>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</si>
  <si>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</si>
  <si>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</si>
  <si>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</si>
  <si>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</si>
  <si>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</si>
  <si>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</si>
  <si>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</si>
  <si>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</si>
  <si>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</si>
  <si>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</si>
  <si>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</si>
  <si>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</si>
  <si>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</si>
  <si>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</si>
  <si>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</si>
  <si>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</si>
  <si>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</si>
  <si>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</si>
  <si>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</si>
  <si>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</si>
  <si>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</si>
  <si>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</si>
  <si>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</si>
  <si>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</si>
  <si>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</si>
  <si>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</si>
  <si>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</si>
  <si>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</si>
  <si>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</si>
  <si>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</si>
  <si>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</si>
  <si>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</si>
  <si>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</si>
  <si>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</si>
  <si>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</si>
  <si>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</si>
  <si>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</si>
  <si>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</si>
  <si>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</si>
  <si>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</si>
  <si>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</si>
  <si>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</si>
  <si>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</si>
  <si>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</si>
  <si>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</si>
  <si>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</si>
  <si>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</si>
  <si>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</si>
  <si>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</si>
  <si>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</si>
  <si>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</si>
  <si>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</si>
  <si>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</si>
  <si>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</si>
  <si>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</si>
  <si>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</si>
  <si>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</si>
  <si>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</si>
  <si>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</si>
  <si>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</si>
  <si>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</si>
  <si>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</si>
  <si>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</si>
  <si>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</si>
  <si>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</si>
  <si>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</si>
  <si>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</si>
  <si>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</si>
  <si>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</si>
  <si>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</si>
  <si>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</si>
  <si>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</si>
  <si>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</si>
  <si>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</si>
  <si>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</si>
  <si>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</si>
  <si>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</si>
  <si>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</si>
  <si>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</si>
  <si>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</si>
  <si>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</si>
  <si>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</si>
  <si>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</si>
  <si>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</si>
  <si>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</si>
  <si>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</si>
  <si>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</si>
  <si>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</si>
  <si>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</si>
  <si>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</si>
  <si>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</si>
  <si>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</si>
  <si>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</si>
  <si>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</si>
  <si>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</si>
  <si>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</si>
  <si>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</si>
  <si>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</si>
  <si>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</si>
  <si>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</si>
  <si>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</si>
  <si>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</si>
  <si>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</si>
  <si>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</si>
  <si>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</si>
  <si>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</si>
  <si>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</si>
  <si>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</si>
  <si>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</si>
  <si>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</si>
  <si>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</si>
  <si>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</si>
  <si>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</si>
  <si>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</si>
  <si>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</si>
  <si>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</si>
  <si>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</si>
  <si>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</si>
  <si>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</si>
  <si>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</si>
  <si>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</si>
  <si>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</si>
  <si>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</si>
  <si>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</si>
  <si>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</si>
  <si>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</si>
  <si>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</si>
  <si>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</si>
  <si>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</si>
  <si>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</si>
  <si>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</si>
  <si>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</si>
  <si>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</si>
  <si>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</si>
  <si>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</si>
  <si>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</si>
  <si>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</si>
  <si>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</si>
  <si>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</si>
  <si>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</si>
  <si>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</si>
  <si>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</si>
  <si>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</si>
  <si>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</si>
  <si>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</si>
  <si>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</si>
  <si>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</si>
  <si>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</si>
  <si>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</si>
  <si>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</si>
  <si>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</si>
  <si>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</si>
  <si>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</si>
  <si>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</si>
  <si>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</si>
  <si>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</si>
  <si>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</si>
  <si>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</si>
  <si>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</si>
  <si>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</si>
  <si>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</si>
  <si>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</si>
  <si>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</si>
  <si>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</si>
  <si>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</si>
  <si>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</si>
  <si>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</si>
  <si>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</si>
  <si>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</si>
  <si>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</si>
  <si>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</si>
  <si>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</si>
  <si>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</si>
  <si>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</si>
  <si>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</si>
  <si>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</si>
  <si>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</si>
  <si>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</si>
  <si>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</si>
  <si>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</si>
  <si>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</si>
  <si>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</si>
  <si>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</si>
  <si>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</si>
  <si>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</si>
  <si>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</si>
  <si>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</si>
  <si>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</si>
  <si>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</si>
  <si>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</si>
  <si>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</si>
  <si>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</si>
  <si>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</si>
  <si>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</si>
  <si>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</si>
  <si>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</si>
  <si>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</si>
  <si>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</si>
  <si>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</si>
  <si>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</si>
  <si>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</si>
  <si>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</si>
  <si>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</si>
  <si>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</si>
  <si>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</si>
  <si>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</si>
  <si>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</si>
  <si>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</si>
  <si>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</si>
  <si>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</si>
  <si>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</si>
  <si>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</si>
  <si>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</si>
  <si>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</si>
  <si>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</si>
  <si>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</si>
  <si>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</si>
  <si>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</si>
  <si>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</si>
  <si>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</si>
  <si>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</si>
  <si>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</si>
  <si>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</si>
  <si>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</si>
  <si>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</si>
  <si>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</si>
  <si>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</si>
  <si>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</si>
  <si>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</si>
  <si>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</si>
  <si>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</si>
  <si>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</si>
  <si>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</si>
  <si>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</si>
  <si>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</si>
  <si>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</si>
  <si>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</si>
  <si>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</si>
  <si>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</si>
  <si>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</si>
  <si>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</si>
  <si>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</si>
  <si>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</si>
  <si>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</si>
  <si>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</si>
  <si>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</si>
  <si>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</si>
  <si>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</si>
  <si>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</si>
  <si>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</si>
  <si>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</si>
  <si>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</si>
  <si>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</si>
  <si>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</si>
  <si>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</si>
  <si>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</si>
  <si>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</si>
  <si>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</si>
  <si>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</si>
  <si>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</si>
  <si>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</si>
  <si>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</si>
  <si>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</si>
  <si>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</si>
  <si>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</si>
  <si>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</si>
  <si>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</si>
  <si>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</si>
  <si>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</si>
  <si>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</si>
  <si>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</si>
  <si>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</si>
  <si>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</si>
  <si>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</si>
  <si>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</si>
  <si>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</si>
  <si>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</si>
  <si>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</si>
  <si>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</si>
  <si>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</si>
  <si>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</si>
  <si>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</si>
  <si>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</si>
  <si>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</si>
  <si>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</si>
  <si>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</si>
  <si>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</si>
  <si>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</si>
  <si>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</si>
  <si>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</si>
  <si>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</si>
  <si>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</si>
  <si>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</si>
  <si>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</si>
  <si>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</si>
  <si>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</si>
  <si>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</si>
  <si>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</si>
  <si>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</si>
  <si>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</si>
  <si>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</si>
  <si>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</si>
  <si>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</si>
  <si>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</si>
  <si>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</si>
  <si>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</si>
  <si>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</si>
  <si>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</si>
  <si>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</si>
  <si>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</si>
  <si>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</si>
  <si>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</si>
  <si>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</si>
  <si>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</si>
  <si>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</si>
  <si>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</si>
  <si>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</si>
  <si>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</si>
  <si>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</si>
  <si>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</si>
  <si>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</si>
  <si>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</si>
  <si>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</si>
  <si>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</si>
  <si>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</si>
  <si>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</si>
  <si>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</si>
  <si>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</si>
  <si>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</si>
  <si>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</si>
  <si>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</si>
  <si>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</si>
  <si>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</si>
  <si>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</si>
  <si>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</si>
  <si>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</si>
  <si>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</si>
  <si>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</si>
  <si>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</si>
  <si>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</si>
  <si>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</si>
  <si>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</si>
  <si>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</si>
  <si>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</si>
  <si>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</si>
  <si>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</si>
  <si>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</si>
  <si>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</si>
  <si>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</si>
  <si>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</si>
  <si>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</si>
  <si>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</si>
  <si>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</si>
  <si>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</si>
  <si>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</si>
  <si>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</si>
  <si>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</si>
  <si>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</si>
  <si>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</si>
  <si>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</si>
  <si>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</si>
  <si>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</si>
  <si>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</si>
  <si>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</si>
  <si>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</si>
  <si>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</si>
  <si>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</si>
  <si>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</si>
  <si>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</si>
  <si>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</si>
  <si>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</si>
  <si>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</si>
  <si>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</si>
  <si>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</si>
  <si>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</si>
  <si>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</si>
  <si>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</si>
  <si>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</si>
  <si>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</si>
  <si>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</si>
  <si>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</si>
  <si>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</si>
  <si>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</si>
  <si>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</si>
  <si>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</si>
  <si>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</si>
  <si>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</si>
  <si>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</si>
  <si>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</si>
  <si>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</si>
  <si>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</si>
  <si>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</si>
  <si>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</si>
  <si>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</si>
  <si>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</si>
  <si>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</si>
  <si>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</si>
  <si>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</si>
  <si>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</si>
  <si>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</si>
  <si>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</si>
  <si>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</si>
  <si>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</si>
  <si>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</si>
  <si>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</si>
  <si>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</si>
  <si>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</si>
  <si>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</si>
  <si>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</si>
  <si>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</si>
  <si>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</si>
  <si>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</si>
  <si>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</si>
  <si>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</si>
  <si>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</si>
  <si>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</si>
  <si>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</si>
  <si>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</si>
  <si>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</si>
  <si>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</si>
  <si>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</si>
  <si>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</si>
  <si>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</si>
  <si>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</si>
  <si>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</si>
  <si>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</si>
  <si>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</si>
  <si>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</si>
  <si>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</si>
  <si>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</si>
  <si>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</si>
  <si>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</si>
  <si>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</si>
  <si>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</si>
  <si>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</si>
  <si>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</si>
  <si>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</si>
  <si>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</si>
  <si>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</si>
  <si>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</si>
  <si>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</si>
  <si>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</si>
  <si>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</si>
  <si>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</si>
  <si>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</si>
  <si>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</si>
  <si>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</si>
  <si>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</si>
  <si>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</si>
  <si>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</si>
  <si>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</si>
  <si>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</si>
  <si>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</si>
  <si>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</si>
  <si>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</si>
  <si>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</si>
  <si>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</si>
  <si>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</si>
  <si>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</si>
  <si>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</si>
  <si>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</si>
  <si>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</si>
  <si>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</si>
  <si>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</si>
  <si>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</si>
  <si>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</si>
  <si>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</si>
  <si>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</si>
  <si>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</si>
  <si>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</si>
  <si>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</si>
  <si>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</si>
  <si>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</si>
  <si>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</si>
  <si>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</si>
  <si>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</si>
  <si>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</si>
  <si>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</si>
  <si>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</si>
  <si>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</si>
  <si>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</si>
  <si>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</si>
  <si>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</si>
  <si>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</si>
  <si>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</si>
  <si>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</si>
  <si>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</si>
  <si>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</si>
  <si>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</si>
  <si>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</si>
  <si>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</si>
  <si>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</si>
  <si>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</si>
  <si>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</si>
  <si>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</si>
  <si>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</si>
  <si>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</si>
  <si>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</si>
  <si>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</si>
  <si>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</si>
  <si>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</si>
  <si>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</si>
  <si>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</si>
  <si>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</si>
  <si>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</si>
  <si>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</si>
  <si>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</si>
  <si>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</si>
  <si>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</si>
  <si>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</si>
  <si>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</si>
  <si>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</si>
  <si>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</si>
  <si>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</si>
  <si>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</si>
  <si>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</si>
  <si>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</si>
  <si>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</si>
  <si>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</si>
  <si>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</si>
  <si>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</si>
  <si>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</si>
  <si>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</si>
  <si>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</si>
  <si>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</si>
  <si>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</si>
  <si>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</si>
  <si>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</si>
  <si>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</si>
  <si>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</si>
  <si>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</si>
  <si>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</si>
  <si>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</si>
  <si>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</si>
  <si>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</si>
  <si>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</si>
  <si>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</si>
  <si>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</si>
  <si>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</si>
  <si>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</si>
  <si>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</si>
  <si>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</si>
  <si>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</si>
  <si>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</si>
  <si>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</si>
  <si>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</si>
  <si>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</si>
  <si>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</si>
  <si>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</si>
  <si>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</si>
  <si>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</si>
  <si>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</si>
  <si>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</si>
  <si>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</si>
  <si>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</si>
  <si>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</si>
  <si>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</si>
  <si>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</si>
  <si>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</si>
  <si>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</si>
  <si>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</si>
  <si>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</si>
  <si>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</si>
  <si>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</si>
  <si>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</si>
  <si>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</si>
  <si>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</si>
  <si>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</si>
  <si>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</si>
  <si>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</si>
  <si>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</si>
  <si>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</si>
  <si>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</si>
  <si>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</si>
  <si>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</si>
  <si>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</si>
  <si>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</si>
  <si>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</si>
  <si>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</si>
  <si>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</si>
  <si>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</si>
  <si>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</si>
  <si>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</si>
  <si>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</si>
  <si>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</si>
  <si>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</si>
  <si>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</si>
  <si>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</si>
  <si>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</si>
  <si>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</si>
  <si>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</si>
  <si>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</si>
  <si>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</si>
  <si>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</si>
  <si>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</si>
  <si>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</si>
  <si>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</si>
  <si>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</si>
  <si>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</si>
  <si>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</si>
  <si>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</si>
  <si>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</si>
  <si>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</si>
  <si>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</si>
  <si>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</si>
  <si>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</si>
  <si>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</si>
  <si>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</si>
  <si>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</si>
  <si>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</si>
  <si>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</si>
  <si>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</si>
  <si>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</si>
  <si>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</si>
  <si>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</si>
  <si>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</si>
  <si>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</si>
  <si>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</si>
  <si>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</si>
  <si>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</si>
  <si>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</si>
  <si>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</si>
  <si>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</si>
  <si>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</si>
  <si>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</si>
  <si>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</si>
  <si>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</si>
  <si>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</si>
  <si>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</si>
  <si>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</si>
  <si>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</si>
  <si>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</si>
  <si>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</si>
  <si>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</si>
  <si>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</si>
  <si>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</si>
  <si>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</si>
  <si>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</si>
  <si>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</si>
  <si>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</si>
  <si>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</si>
  <si>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</si>
  <si>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</si>
  <si>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</si>
  <si>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</si>
  <si>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</si>
  <si>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</si>
  <si>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</si>
  <si>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</si>
  <si>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</si>
  <si>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</si>
  <si>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</si>
  <si>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</si>
  <si>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</si>
  <si>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</si>
  <si>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</si>
  <si>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</si>
  <si>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</si>
  <si>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</si>
  <si>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</si>
  <si>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</si>
  <si>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</si>
  <si>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</si>
  <si>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</si>
  <si>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</si>
  <si>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</si>
  <si>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</si>
  <si>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</si>
  <si>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</si>
  <si>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</si>
  <si>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</si>
  <si>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</si>
  <si>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</si>
  <si>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</si>
  <si>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</si>
  <si>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</si>
  <si>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</si>
  <si>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</si>
  <si>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</si>
  <si>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</si>
  <si>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</si>
  <si>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</si>
  <si>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</si>
  <si>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</si>
  <si>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</si>
  <si>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</si>
  <si>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</si>
  <si>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</si>
  <si>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</si>
  <si>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</si>
  <si>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</si>
  <si>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</si>
  <si>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</si>
  <si>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</si>
  <si>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</si>
  <si>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</si>
  <si>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</si>
  <si>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</si>
  <si>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</si>
  <si>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</si>
  <si>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</si>
  <si>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</si>
  <si>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</si>
  <si>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</si>
  <si>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</si>
  <si>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</si>
  <si>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</si>
  <si>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</si>
  <si>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</si>
  <si>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</si>
  <si>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</si>
  <si>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</si>
  <si>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</si>
  <si>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</si>
  <si>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</si>
  <si>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</si>
  <si>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</si>
  <si>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</si>
  <si>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</si>
  <si>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</si>
  <si>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</si>
  <si>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</si>
  <si>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</si>
  <si>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</si>
  <si>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</si>
  <si>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</si>
  <si>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</si>
  <si>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</si>
  <si>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</si>
  <si>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</si>
  <si>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</si>
  <si>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</si>
  <si>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</si>
  <si>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</si>
  <si>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</si>
  <si>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</si>
  <si>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</si>
  <si>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</si>
  <si>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</si>
  <si>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</si>
  <si>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</si>
  <si>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</si>
  <si>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</si>
  <si>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</si>
  <si>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</si>
  <si>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</si>
  <si>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</si>
  <si>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</si>
  <si>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</si>
  <si>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</si>
  <si>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</si>
  <si>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</si>
  <si>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</si>
  <si>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</si>
  <si>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</si>
  <si>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</si>
  <si>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</si>
  <si>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</si>
  <si>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</si>
  <si>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</si>
  <si>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</si>
  <si>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</si>
  <si>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</si>
  <si>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</si>
  <si>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</si>
  <si>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</si>
  <si>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</si>
  <si>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</si>
  <si>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</si>
  <si>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</si>
  <si>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</si>
  <si>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</si>
  <si>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</si>
  <si>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</si>
  <si>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</si>
  <si>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</si>
  <si>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</si>
  <si>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</si>
  <si>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</si>
  <si>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</si>
  <si>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</si>
  <si>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</si>
  <si>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</si>
  <si>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</si>
  <si>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</si>
  <si>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</si>
  <si>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</si>
  <si>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</si>
  <si>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</si>
  <si>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</si>
  <si>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</si>
  <si>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</si>
  <si>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</si>
  <si>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</si>
  <si>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</si>
  <si>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</si>
  <si>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</si>
  <si>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</si>
  <si>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</si>
  <si>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</si>
  <si>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</si>
  <si>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</si>
  <si>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</si>
  <si>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</si>
  <si>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</si>
  <si>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</si>
  <si>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</si>
  <si>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</si>
  <si>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</si>
  <si>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</si>
  <si>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</si>
  <si>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</si>
  <si>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</si>
  <si>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</si>
  <si>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</si>
  <si>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</si>
  <si>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</si>
  <si>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</si>
  <si>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</si>
  <si>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</si>
  <si>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</si>
  <si>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</si>
  <si>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</si>
  <si>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</si>
  <si>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</si>
  <si>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</si>
  <si>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</si>
  <si>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</si>
  <si>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</si>
  <si>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</si>
  <si>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</si>
  <si>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</si>
  <si>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</si>
  <si>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</si>
  <si>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</si>
  <si>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</si>
  <si>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</si>
  <si>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</si>
  <si>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</si>
  <si>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</si>
  <si>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</si>
  <si>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</si>
  <si>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</si>
  <si>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</si>
  <si>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</si>
  <si>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</si>
  <si>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</si>
  <si>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</si>
  <si>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</si>
  <si>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</si>
  <si>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</si>
  <si>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</si>
  <si>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</si>
  <si>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</si>
  <si>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</si>
  <si>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</si>
  <si>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</si>
  <si>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</si>
  <si>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</si>
  <si>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</si>
  <si>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</si>
  <si>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</si>
  <si>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</si>
  <si>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</si>
  <si>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</si>
  <si>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</si>
  <si>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</si>
  <si>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</si>
  <si>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</si>
  <si>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</si>
  <si>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</si>
  <si>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</si>
  <si>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</si>
  <si>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</si>
  <si>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</si>
  <si>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</si>
  <si>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</si>
  <si>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</si>
  <si>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</si>
  <si>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</si>
  <si>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</si>
  <si>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</si>
  <si>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</si>
  <si>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</si>
  <si>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</si>
  <si>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</si>
  <si>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</si>
  <si>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</si>
  <si>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</si>
  <si>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</si>
  <si>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</si>
  <si>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</si>
  <si>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</si>
  <si>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</si>
  <si>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</si>
  <si>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</si>
  <si>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</si>
  <si>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</si>
  <si>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</si>
  <si>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</si>
  <si>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</si>
  <si>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</si>
  <si>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</si>
  <si>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</si>
  <si>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</si>
  <si>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</si>
  <si>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</si>
  <si>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</si>
  <si>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</si>
  <si>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</si>
  <si>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</si>
  <si>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</si>
  <si>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</si>
  <si>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</si>
  <si>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</si>
  <si>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</si>
  <si>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</si>
  <si>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</si>
  <si>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</si>
  <si>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</si>
  <si>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</si>
  <si>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</si>
  <si>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</si>
  <si>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</si>
  <si>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</si>
  <si>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</si>
  <si>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</si>
  <si>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</si>
  <si>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</si>
  <si>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</si>
  <si>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</si>
  <si>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</si>
  <si>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</si>
  <si>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</si>
  <si>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</si>
  <si>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</si>
  <si>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</si>
  <si>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</si>
  <si>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</si>
  <si>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</si>
  <si>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</si>
  <si>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</si>
  <si>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</si>
  <si>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</si>
  <si>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</si>
  <si>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</si>
  <si>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</si>
  <si>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</si>
  <si>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</si>
  <si>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</si>
  <si>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</si>
  <si>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</si>
  <si>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</si>
  <si>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</si>
  <si>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</si>
  <si>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</si>
  <si>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</si>
  <si>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</si>
  <si>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</si>
  <si>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</si>
  <si>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</si>
  <si>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</si>
  <si>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</si>
  <si>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</si>
  <si>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</si>
  <si>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</si>
  <si>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</si>
  <si>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</si>
  <si>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</si>
  <si>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</si>
  <si>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</si>
  <si>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</si>
  <si>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</si>
  <si>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</si>
  <si>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</si>
  <si>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</si>
  <si>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</si>
  <si>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</si>
  <si>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</si>
  <si>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</si>
  <si>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</si>
  <si>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</si>
  <si>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</si>
  <si>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</si>
  <si>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</si>
  <si>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</si>
  <si>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</si>
  <si>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</si>
  <si>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</si>
  <si>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</si>
  <si>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</si>
  <si>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</si>
  <si>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</si>
  <si>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</si>
  <si>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</si>
  <si>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</si>
  <si>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</si>
  <si>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</si>
  <si>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</si>
  <si>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</si>
  <si>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</si>
  <si>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</si>
  <si>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</si>
  <si>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</si>
  <si>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</si>
  <si>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</si>
  <si>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</si>
  <si>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</si>
  <si>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</si>
  <si>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</si>
  <si>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</si>
  <si>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</si>
  <si>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</si>
  <si>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</si>
  <si>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</si>
  <si>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</si>
  <si>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</si>
  <si>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</si>
  <si>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</si>
  <si>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</si>
  <si>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</si>
  <si>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</si>
  <si>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</si>
  <si>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</si>
  <si>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</si>
  <si>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</si>
  <si>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</si>
  <si>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</si>
  <si>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</si>
  <si>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</si>
  <si>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</si>
  <si>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</si>
  <si>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</si>
  <si>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</si>
  <si>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</si>
  <si>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</si>
  <si>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</si>
  <si>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</si>
  <si>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</si>
  <si>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</si>
  <si>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</si>
  <si>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</si>
  <si>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</si>
  <si>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</si>
  <si>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</si>
  <si>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</si>
  <si>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</si>
  <si>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</si>
  <si>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</si>
  <si>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</si>
  <si>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</si>
  <si>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</si>
  <si>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</si>
  <si>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</si>
  <si>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</si>
  <si>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</si>
  <si>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</si>
  <si>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</si>
  <si>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</si>
  <si>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</si>
  <si>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</si>
  <si>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</si>
  <si>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</si>
  <si>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</si>
  <si>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</si>
  <si>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</si>
  <si>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</si>
  <si>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</si>
  <si>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</si>
  <si>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</si>
  <si>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</si>
  <si>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</si>
  <si>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</si>
  <si>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</si>
  <si>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</si>
  <si>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</si>
  <si>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</si>
  <si>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</si>
  <si>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</si>
  <si>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</si>
  <si>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</si>
  <si>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</si>
  <si>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</si>
  <si>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</si>
  <si>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</si>
  <si>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</si>
  <si>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</si>
  <si>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</si>
  <si>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</si>
  <si>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</si>
  <si>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</si>
  <si>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</si>
  <si>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</si>
  <si>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</si>
  <si>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</si>
  <si>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</si>
  <si>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</si>
  <si>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</si>
  <si>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</si>
  <si>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</si>
  <si>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</si>
  <si>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</si>
  <si>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</si>
  <si>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</si>
  <si>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</si>
  <si>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</si>
  <si>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</si>
  <si>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</si>
  <si>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</si>
  <si>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</si>
  <si>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</si>
  <si>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</si>
  <si>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</si>
  <si>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</si>
  <si>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</si>
  <si>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</si>
  <si>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</si>
  <si>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</si>
  <si>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</si>
  <si>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</si>
  <si>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</si>
  <si>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</si>
  <si>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</si>
  <si>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</si>
  <si>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</si>
  <si>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</si>
  <si>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</si>
  <si>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</si>
  <si>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</si>
  <si>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</si>
  <si>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</si>
  <si>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</si>
  <si>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</si>
  <si>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</si>
  <si>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</si>
  <si>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</si>
  <si>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</si>
  <si>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</si>
  <si>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</si>
  <si>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</si>
  <si>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</si>
  <si>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</si>
  <si>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</si>
  <si>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</si>
  <si>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</si>
  <si>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</si>
  <si>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</si>
  <si>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</si>
  <si>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</si>
  <si>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</si>
  <si>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</si>
  <si>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</si>
  <si>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</si>
  <si>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</si>
  <si>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</si>
  <si>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</si>
  <si>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</si>
  <si>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</si>
  <si>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</si>
  <si>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</si>
  <si>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</si>
  <si>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</si>
  <si>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</si>
  <si>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</si>
  <si>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</si>
  <si>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</si>
  <si>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</si>
  <si>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</si>
  <si>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</si>
  <si>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</si>
  <si>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</si>
  <si>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</si>
  <si>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</si>
  <si>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</si>
  <si>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</si>
  <si>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</si>
  <si>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</si>
  <si>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</si>
  <si>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</si>
  <si>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</si>
  <si>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</si>
  <si>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</si>
  <si>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</si>
  <si>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</si>
  <si>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</si>
  <si>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</si>
  <si>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</si>
  <si>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</si>
  <si>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</si>
  <si>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</si>
  <si>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</si>
  <si>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</si>
  <si>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</si>
  <si>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</si>
  <si>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</si>
  <si>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</si>
  <si>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</si>
  <si>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</si>
  <si>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</si>
  <si>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</si>
  <si>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</si>
  <si>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</si>
  <si>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</si>
  <si>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</si>
  <si>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</si>
  <si>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</si>
  <si>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</si>
  <si>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</si>
  <si>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</si>
  <si>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</si>
  <si>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</si>
  <si>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</si>
  <si>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</si>
  <si>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</si>
  <si>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</si>
  <si>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</si>
  <si>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</si>
  <si>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</si>
  <si>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</si>
  <si>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</si>
  <si>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</si>
  <si>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</si>
  <si>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</si>
  <si>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</si>
  <si>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</si>
  <si>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</si>
  <si>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</si>
  <si>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</si>
  <si>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</si>
  <si>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</si>
  <si>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</si>
  <si>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</si>
  <si>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</si>
  <si>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</si>
  <si>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</si>
  <si>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</si>
  <si>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</si>
  <si>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</si>
  <si>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</si>
  <si>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</si>
  <si>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</si>
  <si>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</si>
  <si>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</si>
  <si>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</si>
  <si>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</si>
  <si>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</si>
  <si>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</si>
  <si>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</si>
  <si>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</si>
  <si>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</si>
  <si>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</si>
  <si>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</si>
  <si>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</si>
  <si>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</si>
  <si>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</si>
  <si>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</si>
  <si>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</si>
  <si>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</si>
  <si>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</si>
  <si>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</si>
  <si>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</si>
  <si>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</si>
  <si>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</si>
  <si>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</si>
  <si>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</si>
  <si>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</si>
  <si>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</si>
  <si>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</si>
  <si>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</si>
  <si>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</si>
  <si>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</si>
  <si>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</si>
  <si>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</si>
  <si>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</si>
  <si>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</si>
  <si>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</si>
  <si>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</si>
  <si>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</si>
  <si>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</si>
  <si>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</si>
  <si>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</si>
  <si>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</si>
  <si>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</si>
  <si>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</si>
  <si>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</si>
  <si>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</si>
  <si>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</si>
  <si>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</si>
  <si>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</si>
  <si>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</si>
  <si>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</si>
  <si>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</si>
  <si>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</si>
  <si>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</si>
  <si>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</si>
  <si>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</si>
  <si>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</si>
  <si>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</si>
  <si>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</si>
  <si>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</si>
  <si>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</si>
  <si>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</si>
  <si>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</si>
  <si>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</si>
  <si>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</si>
  <si>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</si>
  <si>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</si>
  <si>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</si>
  <si>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</si>
  <si>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</si>
  <si>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</si>
  <si>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</si>
  <si>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</si>
  <si>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</si>
  <si>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</si>
  <si>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</si>
  <si>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</si>
  <si>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</si>
  <si>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</si>
  <si>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</si>
  <si>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</si>
  <si>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</si>
  <si>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</si>
  <si>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</si>
  <si>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</si>
  <si>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</si>
  <si>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</si>
  <si>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</si>
  <si>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</si>
  <si>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</si>
  <si>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</si>
  <si>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</si>
  <si>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</si>
  <si>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</si>
  <si>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</si>
  <si>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</si>
  <si>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</si>
  <si>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</si>
  <si>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</si>
  <si>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</si>
  <si>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</si>
  <si>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</si>
  <si>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</si>
  <si>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</si>
  <si>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</si>
  <si>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</si>
  <si>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</si>
  <si>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</si>
  <si>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</si>
  <si>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</si>
  <si>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</si>
  <si>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</si>
  <si>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</si>
  <si>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</si>
  <si>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</si>
  <si>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</si>
  <si>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</si>
  <si>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</si>
  <si>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</si>
  <si>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</si>
  <si>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</si>
  <si>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</si>
  <si>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</si>
  <si>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</si>
  <si>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</si>
  <si>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</si>
  <si>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</si>
  <si>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</si>
  <si>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</si>
  <si>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</si>
  <si>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</si>
  <si>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</si>
  <si>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</si>
  <si>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</si>
  <si>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</si>
  <si>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</si>
  <si>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</si>
  <si>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</si>
  <si>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</si>
  <si>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</si>
  <si>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</si>
  <si>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</si>
  <si>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</si>
  <si>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</si>
  <si>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</si>
  <si>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</si>
  <si>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</si>
  <si>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</si>
  <si>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</si>
  <si>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</si>
  <si>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</si>
  <si>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</si>
  <si>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</si>
  <si>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</si>
  <si>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</si>
  <si>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</si>
  <si>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</si>
  <si>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</si>
  <si>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</si>
  <si>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</si>
  <si>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</si>
  <si>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</si>
  <si>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</si>
  <si>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</si>
  <si>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</si>
  <si>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</si>
  <si>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</si>
  <si>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</si>
  <si>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</si>
  <si>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</si>
  <si>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</si>
  <si>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</si>
  <si>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</si>
  <si>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</si>
  <si>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</si>
  <si>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</si>
  <si>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</si>
  <si>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</si>
  <si>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</si>
  <si>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</si>
  <si>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</si>
  <si>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</si>
  <si>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</si>
  <si>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</si>
  <si>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</si>
  <si>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</si>
  <si>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</si>
  <si>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</si>
  <si>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</si>
  <si>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</si>
  <si>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</si>
  <si>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</si>
  <si>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</si>
  <si>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</si>
  <si>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</si>
  <si>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</si>
  <si>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</si>
  <si>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</si>
  <si>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</si>
  <si>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</si>
  <si>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</si>
  <si>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</si>
  <si>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</si>
  <si>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</si>
  <si>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</si>
  <si>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</si>
  <si>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</si>
  <si>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</si>
  <si>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</si>
  <si>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</si>
  <si>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</si>
  <si>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</si>
  <si>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</si>
  <si>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</si>
  <si>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</si>
  <si>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</si>
  <si>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</si>
  <si>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</si>
  <si>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</si>
  <si>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</si>
  <si>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</si>
  <si>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</si>
  <si>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</si>
  <si>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</si>
  <si>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</si>
  <si>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</si>
  <si>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</si>
  <si>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</si>
  <si>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</si>
  <si>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</si>
  <si>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</si>
  <si>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</si>
  <si>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</si>
  <si>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</si>
  <si>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</si>
  <si>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</si>
  <si>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</si>
  <si>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</si>
  <si>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</si>
  <si>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</si>
  <si>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</si>
  <si>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</si>
  <si>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</si>
  <si>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</si>
  <si>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</si>
  <si>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</si>
  <si>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</si>
  <si>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</si>
  <si>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</si>
  <si>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</si>
  <si>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</si>
  <si>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</si>
  <si>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</si>
  <si>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</si>
  <si>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</si>
  <si>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</si>
  <si>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</si>
  <si>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</si>
  <si>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</si>
  <si>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</si>
  <si>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</si>
  <si>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</si>
  <si>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</si>
  <si>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</si>
  <si>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</si>
  <si>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</si>
  <si>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</si>
  <si>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</si>
  <si>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</si>
  <si>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</si>
  <si>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</si>
  <si>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</si>
  <si>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</si>
  <si>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</si>
  <si>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</si>
  <si>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</si>
  <si>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</si>
  <si>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</si>
  <si>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</si>
  <si>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</si>
  <si>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</si>
  <si>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</si>
  <si>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</si>
  <si>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</si>
  <si>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</si>
  <si>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</si>
  <si>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</si>
  <si>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</si>
  <si>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</si>
  <si>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</si>
  <si>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</si>
  <si>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</si>
  <si>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</si>
  <si>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</si>
  <si>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</si>
  <si>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</si>
  <si>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</si>
  <si>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</si>
  <si>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</si>
  <si>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</si>
  <si>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</si>
  <si>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</si>
  <si>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</si>
  <si>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</si>
  <si>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</si>
  <si>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</si>
  <si>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</si>
  <si>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</si>
  <si>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</si>
  <si>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</si>
  <si>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</si>
  <si>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</si>
  <si>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</si>
  <si>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</si>
  <si>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</si>
  <si>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</si>
  <si>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</si>
  <si>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</si>
  <si>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</si>
  <si>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</si>
  <si>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</si>
  <si>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</si>
  <si>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</si>
  <si>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</si>
  <si>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</si>
  <si>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</si>
  <si>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</si>
  <si>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</si>
  <si>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</si>
  <si>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</si>
  <si>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</si>
  <si>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</si>
  <si>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</si>
  <si>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</si>
  <si>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</si>
  <si>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</si>
  <si>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</si>
  <si>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</si>
  <si>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</si>
  <si>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</si>
  <si>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</si>
  <si>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</si>
  <si>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</si>
  <si>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</si>
  <si>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</si>
  <si>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</si>
  <si>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</si>
  <si>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</si>
  <si>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</si>
  <si>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</si>
  <si>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</si>
  <si>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</si>
  <si>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</si>
  <si>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</si>
  <si>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</si>
  <si>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</si>
  <si>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</si>
  <si>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</si>
  <si>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</si>
  <si>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</si>
  <si>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</si>
  <si>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</si>
  <si>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</si>
  <si>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</si>
  <si>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</si>
  <si>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</si>
  <si>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</si>
  <si>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</si>
  <si>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</si>
  <si>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</si>
  <si>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</si>
  <si>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</si>
  <si>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</si>
  <si>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</si>
  <si>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</si>
  <si>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</si>
  <si>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</si>
  <si>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</si>
  <si>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</si>
  <si>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</si>
  <si>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</si>
  <si>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</si>
  <si>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</si>
  <si>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</si>
  <si>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</si>
  <si>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</si>
  <si>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</si>
  <si>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</si>
  <si>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</si>
  <si>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</si>
  <si>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</si>
  <si>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</si>
  <si>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</si>
  <si>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</si>
  <si>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</si>
  <si>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</si>
  <si>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</si>
  <si>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</si>
  <si>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</si>
  <si>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</si>
  <si>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</si>
  <si>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</si>
  <si>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</si>
  <si>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</si>
  <si>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</si>
  <si>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</si>
  <si>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</si>
  <si>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</si>
  <si>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</si>
  <si>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</si>
  <si>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</si>
  <si>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</si>
  <si>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</si>
  <si>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</si>
  <si>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</si>
  <si>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</si>
  <si>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</si>
  <si>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</si>
  <si>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</si>
  <si>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</si>
  <si>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</si>
  <si>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</si>
  <si>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</si>
  <si>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</si>
  <si>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</si>
  <si>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</si>
  <si>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</si>
  <si>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</si>
  <si>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</si>
  <si>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</si>
  <si>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</si>
  <si>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</si>
  <si>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</si>
  <si>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</si>
  <si>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</si>
  <si>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</si>
  <si>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</si>
  <si>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</si>
  <si>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</si>
  <si>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</si>
  <si>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</si>
  <si>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</si>
  <si>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</si>
  <si>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</si>
  <si>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</si>
  <si>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</si>
  <si>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</si>
  <si>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</si>
  <si>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</si>
  <si>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</si>
  <si>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</si>
  <si>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</si>
  <si>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</si>
  <si>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</si>
  <si>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</si>
  <si>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</si>
  <si>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</si>
  <si>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</si>
  <si>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</si>
  <si>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</si>
  <si>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</si>
  <si>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</si>
  <si>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</si>
  <si>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</si>
  <si>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</si>
  <si>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</si>
  <si>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</si>
  <si>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</si>
  <si>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</si>
  <si>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</si>
  <si>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</si>
  <si>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</si>
  <si>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</si>
  <si>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</si>
  <si>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</si>
  <si>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</si>
  <si>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</si>
  <si>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</si>
  <si>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</si>
  <si>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</si>
  <si>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</si>
  <si>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</si>
  <si>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</si>
  <si>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</si>
  <si>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</si>
  <si>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</si>
  <si>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</si>
  <si>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</si>
  <si>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</si>
  <si>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</si>
  <si>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</si>
  <si>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</si>
  <si>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</si>
  <si>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</si>
  <si>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</si>
  <si>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</si>
  <si>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</si>
  <si>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</si>
  <si>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</si>
  <si>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</si>
  <si>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</si>
  <si>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</si>
  <si>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</si>
  <si>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</si>
  <si>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</si>
  <si>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</si>
  <si>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</si>
  <si>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</si>
  <si>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</si>
  <si>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</si>
  <si>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</si>
  <si>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</si>
  <si>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</si>
  <si>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</si>
  <si>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</si>
  <si>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</si>
  <si>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</si>
  <si>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</si>
  <si>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</si>
  <si>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</si>
  <si>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</si>
  <si>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</si>
  <si>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</si>
  <si>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</si>
  <si>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</si>
  <si>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</si>
  <si>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</si>
  <si>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</si>
  <si>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</si>
  <si>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</si>
  <si>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</si>
  <si>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</si>
  <si>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</si>
  <si>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</si>
  <si>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</si>
  <si>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</si>
  <si>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</si>
  <si>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</si>
  <si>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</si>
  <si>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</si>
  <si>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</si>
  <si>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</si>
  <si>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</si>
  <si>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</si>
  <si>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</si>
  <si>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</si>
  <si>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</si>
  <si>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</si>
  <si>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</si>
  <si>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</si>
  <si>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</si>
  <si>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</si>
  <si>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</si>
  <si>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</si>
  <si>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</si>
  <si>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</si>
  <si>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</si>
  <si>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</si>
  <si>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</si>
  <si>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</si>
  <si>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</si>
  <si>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</si>
  <si>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</si>
  <si>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</si>
  <si>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</si>
  <si>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</si>
  <si>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</si>
  <si>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</si>
  <si>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</si>
  <si>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</si>
  <si>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</si>
  <si>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</si>
  <si>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</si>
  <si>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</si>
  <si>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</si>
  <si>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</si>
  <si>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</si>
  <si>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</si>
  <si>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</si>
  <si>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</si>
  <si>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</si>
  <si>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</si>
  <si>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</si>
  <si>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</si>
  <si>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</si>
  <si>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</si>
  <si>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</si>
  <si>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</si>
  <si>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</si>
  <si>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</si>
  <si>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</si>
  <si>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</si>
  <si>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</si>
  <si>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</si>
  <si>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</si>
  <si>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</si>
  <si>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</si>
  <si>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</si>
  <si>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</si>
  <si>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</si>
  <si>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</si>
  <si>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</si>
  <si>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</si>
  <si>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</si>
  <si>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</si>
  <si>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</si>
  <si>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</si>
  <si>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</si>
  <si>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</si>
  <si>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</si>
  <si>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</si>
  <si>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</si>
  <si>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</si>
  <si>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</si>
  <si>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</si>
  <si>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</si>
  <si>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</si>
  <si>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</si>
  <si>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</si>
  <si>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</si>
  <si>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</si>
  <si>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</si>
  <si>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</si>
  <si>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</si>
  <si>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</si>
  <si>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</si>
  <si>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</si>
  <si>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</si>
  <si>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</si>
  <si>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</si>
  <si>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</si>
  <si>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</si>
  <si>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</si>
  <si>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</si>
  <si>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</si>
  <si>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</si>
  <si>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</si>
  <si>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</si>
  <si>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</si>
  <si>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</si>
  <si>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</si>
  <si>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</si>
  <si>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</si>
  <si>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</si>
  <si>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</si>
  <si>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</si>
  <si>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</si>
  <si>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</si>
  <si>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</si>
  <si>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</si>
  <si>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</si>
  <si>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</si>
  <si>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</si>
  <si>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</si>
  <si>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</si>
  <si>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</si>
  <si>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</si>
  <si>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</si>
  <si>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</si>
  <si>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</si>
  <si>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</si>
  <si>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</si>
  <si>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</si>
  <si>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</si>
  <si>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</si>
  <si>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</si>
  <si>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</si>
  <si>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</si>
  <si>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</si>
  <si>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</si>
  <si>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</si>
  <si>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</si>
  <si>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</si>
  <si>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</si>
  <si>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</si>
  <si>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</si>
  <si>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</si>
  <si>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</si>
  <si>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</si>
  <si>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</si>
  <si>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</si>
  <si>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</si>
  <si>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</si>
  <si>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</si>
  <si>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</si>
  <si>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</si>
  <si>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</si>
  <si>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</si>
  <si>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</si>
  <si>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</si>
  <si>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</si>
  <si>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</si>
  <si>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</si>
  <si>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</si>
  <si>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</si>
  <si>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</si>
  <si>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</si>
  <si>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</si>
  <si>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</si>
  <si>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</si>
  <si>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</si>
  <si>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</si>
  <si>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</si>
  <si>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</si>
  <si>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</si>
  <si>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</si>
  <si>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</si>
  <si>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</si>
  <si>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</si>
  <si>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</si>
  <si>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</si>
  <si>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</si>
  <si>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</si>
  <si>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</si>
  <si>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</si>
  <si>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</si>
  <si>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</si>
  <si>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</si>
  <si>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</si>
  <si>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</si>
  <si>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</si>
  <si>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</si>
  <si>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</si>
  <si>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</si>
  <si>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</si>
  <si>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</si>
  <si>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</si>
  <si>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</si>
  <si>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</si>
  <si>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</si>
  <si>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</si>
  <si>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</si>
  <si>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</si>
  <si>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</si>
  <si>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</si>
  <si>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</si>
  <si>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</si>
  <si>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</si>
  <si>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</si>
  <si>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</si>
  <si>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</si>
  <si>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</si>
  <si>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</si>
  <si>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</si>
  <si>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</si>
  <si>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</si>
  <si>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</si>
  <si>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</si>
  <si>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</si>
  <si>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</si>
  <si>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</si>
  <si>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</si>
  <si>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</si>
  <si>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</si>
  <si>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</si>
  <si>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</si>
  <si>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</si>
  <si>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</si>
  <si>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</si>
  <si>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</si>
  <si>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</si>
  <si>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</si>
  <si>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</si>
  <si>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</si>
  <si>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</si>
  <si>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</si>
  <si>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</si>
  <si>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</si>
  <si>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</si>
  <si>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</si>
  <si>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</si>
  <si>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</si>
  <si>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</si>
  <si>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</si>
  <si>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</si>
  <si>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</si>
  <si>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</si>
  <si>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</si>
  <si>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</si>
  <si>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</si>
  <si>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</si>
  <si>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</si>
  <si>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</si>
  <si>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</si>
  <si>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</si>
  <si>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</si>
  <si>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</si>
  <si>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</si>
  <si>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</si>
  <si>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</si>
  <si>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</si>
  <si>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</si>
  <si>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</si>
  <si>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</si>
  <si>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</si>
  <si>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</si>
  <si>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</si>
  <si>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</si>
  <si>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</si>
  <si>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</si>
  <si>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</si>
  <si>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</si>
  <si>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</si>
  <si>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</si>
  <si>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</si>
  <si>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</si>
  <si>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</si>
  <si>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</si>
  <si>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</si>
  <si>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</si>
  <si>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</si>
  <si>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</si>
  <si>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</si>
  <si>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</si>
  <si>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</si>
  <si>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</si>
  <si>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</si>
  <si>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</si>
  <si>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</si>
  <si>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</si>
  <si>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</si>
  <si>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</si>
  <si>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</si>
  <si>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</si>
  <si>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</si>
  <si>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</si>
  <si>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</si>
  <si>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</si>
  <si>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</si>
  <si>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</si>
  <si>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</si>
  <si>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</si>
  <si>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</si>
  <si>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</si>
  <si>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</si>
  <si>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</si>
  <si>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</si>
  <si>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</si>
  <si>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</si>
  <si>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</si>
  <si>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</si>
  <si>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</si>
  <si>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</si>
  <si>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</si>
  <si>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</si>
  <si>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</si>
  <si>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</si>
  <si>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</si>
  <si>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</si>
  <si>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</si>
  <si>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</si>
  <si>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</si>
  <si>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</si>
  <si>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</si>
  <si>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</si>
  <si>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</si>
  <si>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</si>
  <si>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</si>
  <si>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</si>
  <si>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</si>
  <si>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</si>
  <si>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</si>
  <si>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</si>
  <si>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</si>
  <si>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</si>
  <si>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</si>
  <si>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</si>
  <si>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</si>
  <si>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</si>
  <si>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</si>
  <si>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</si>
  <si>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</si>
  <si>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</si>
  <si>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</si>
  <si>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</si>
  <si>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</si>
  <si>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</si>
  <si>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</si>
  <si>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</si>
  <si>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</si>
  <si>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</si>
  <si>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</si>
  <si>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</si>
  <si>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</si>
  <si>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</si>
  <si>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</si>
  <si>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</si>
  <si>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</si>
  <si>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</si>
  <si>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</si>
  <si>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</si>
  <si>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</si>
  <si>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</si>
  <si>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</si>
  <si>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</si>
  <si>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</si>
  <si>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</si>
  <si>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</si>
  <si>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</si>
  <si>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</si>
  <si>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</si>
  <si>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</si>
  <si>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</si>
  <si>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</si>
  <si>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</si>
  <si>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</si>
  <si>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</si>
  <si>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</si>
  <si>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</si>
  <si>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</si>
  <si>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</si>
  <si>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</si>
  <si>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</si>
  <si>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</si>
  <si>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</si>
  <si>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</si>
  <si>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</si>
  <si>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</si>
  <si>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</si>
  <si>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</si>
  <si>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</si>
  <si>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</si>
  <si>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</si>
  <si>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</si>
  <si>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</si>
  <si>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</si>
  <si>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</si>
  <si>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</si>
  <si>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</si>
  <si>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</si>
  <si>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</si>
  <si>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</si>
  <si>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</si>
  <si>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</si>
  <si>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</si>
  <si>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</si>
  <si>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</si>
  <si>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</si>
  <si>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</si>
  <si>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</si>
  <si>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</si>
  <si>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</si>
  <si>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</si>
  <si>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</si>
  <si>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</si>
  <si>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</si>
  <si>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</si>
  <si>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</si>
  <si>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</si>
  <si>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</si>
  <si>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</si>
  <si>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</si>
  <si>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</si>
  <si>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</si>
  <si>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</si>
  <si>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</si>
  <si>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</si>
  <si>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</si>
  <si>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</si>
  <si>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</si>
  <si>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</si>
  <si>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</si>
  <si>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</si>
  <si>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</si>
  <si>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</si>
  <si>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</si>
  <si>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</si>
  <si>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</si>
  <si>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</si>
  <si>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</si>
  <si>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</si>
  <si>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</si>
  <si>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</si>
  <si>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</si>
  <si>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</si>
  <si>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</si>
  <si>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</si>
  <si>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</si>
  <si>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</si>
  <si>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</si>
  <si>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</si>
  <si>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</si>
  <si>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</si>
  <si>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</si>
  <si>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</si>
  <si>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</si>
  <si>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</si>
  <si>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</si>
  <si>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</si>
  <si>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</si>
  <si>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</si>
  <si>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</si>
  <si>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</si>
  <si>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</si>
  <si>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</si>
  <si>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</si>
  <si>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</si>
  <si>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</si>
  <si>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</si>
  <si>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</si>
  <si>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</si>
  <si>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</si>
  <si>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</si>
  <si>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</si>
  <si>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</si>
  <si>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</si>
  <si>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</si>
  <si>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</si>
  <si>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</si>
  <si>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</si>
  <si>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</si>
  <si>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</si>
  <si>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</si>
  <si>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</si>
  <si>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</si>
  <si>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</si>
  <si>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</si>
  <si>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</si>
  <si>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</si>
  <si>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</si>
  <si>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</si>
  <si>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</si>
  <si>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</si>
  <si>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</si>
  <si>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</si>
  <si>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</si>
  <si>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</si>
  <si>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</si>
  <si>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</si>
  <si>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</si>
  <si>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</si>
  <si>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</si>
  <si>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</si>
  <si>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</si>
  <si>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</si>
  <si>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</si>
  <si>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</si>
  <si>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</si>
  <si>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</si>
  <si>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</si>
  <si>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</si>
  <si>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</si>
  <si>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</si>
  <si>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</si>
  <si>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</si>
  <si>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</si>
  <si>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</si>
  <si>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</si>
  <si>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</si>
  <si>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</si>
  <si>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</si>
  <si>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</si>
  <si>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</si>
  <si>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</si>
  <si>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</si>
  <si>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</si>
  <si>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</si>
  <si>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</si>
  <si>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</si>
  <si>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</si>
  <si>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</si>
  <si>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</si>
  <si>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</si>
  <si>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</si>
  <si>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</si>
  <si>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</si>
  <si>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</si>
  <si>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</si>
  <si>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</si>
  <si>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</si>
  <si>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</si>
  <si>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</si>
  <si>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</si>
  <si>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</si>
  <si>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</si>
  <si>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</si>
  <si>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</si>
  <si>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</si>
  <si>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</si>
  <si>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</si>
  <si>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</si>
  <si>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</si>
  <si>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</si>
  <si>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</si>
  <si>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</si>
  <si>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</si>
  <si>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</si>
  <si>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</si>
  <si>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</si>
  <si>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</si>
  <si>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</si>
  <si>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</si>
  <si>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</si>
  <si>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</si>
  <si>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</si>
  <si>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</si>
  <si>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</si>
  <si>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</si>
  <si>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</si>
  <si>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</si>
  <si>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</si>
  <si>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</si>
  <si>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</si>
  <si>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</si>
  <si>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</si>
  <si>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</si>
  <si>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</si>
  <si>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</si>
  <si>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</si>
  <si>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</si>
  <si>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</si>
  <si>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</si>
  <si>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</si>
  <si>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</si>
  <si>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</si>
  <si>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</si>
  <si>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</si>
  <si>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</si>
  <si>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</si>
  <si>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</si>
  <si>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</si>
  <si>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</si>
  <si>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</si>
  <si>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</si>
  <si>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</si>
  <si>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</si>
  <si>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</si>
  <si>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</si>
  <si>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</si>
  <si>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</si>
  <si>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</si>
  <si>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</si>
  <si>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</si>
  <si>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</si>
  <si>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</si>
  <si>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</si>
  <si>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</si>
  <si>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</si>
  <si>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</si>
  <si>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</si>
  <si>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</si>
  <si>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</si>
  <si>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</si>
  <si>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</si>
  <si>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</si>
  <si>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</si>
  <si>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</si>
  <si>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</si>
  <si>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</si>
  <si>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</si>
  <si>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</si>
  <si>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</si>
  <si>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</si>
  <si>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</si>
  <si>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</si>
  <si>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</si>
  <si>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</si>
  <si>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</si>
  <si>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</si>
  <si>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</si>
  <si>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</si>
  <si>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</si>
  <si>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</si>
  <si>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</si>
  <si>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</si>
  <si>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</si>
  <si>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</si>
  <si>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</si>
  <si>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</si>
  <si>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</si>
  <si>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</si>
  <si>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</si>
  <si>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</si>
  <si>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</si>
  <si>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</si>
  <si>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</si>
  <si>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</si>
  <si>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</si>
  <si>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</si>
  <si>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</si>
  <si>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</si>
  <si>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</si>
  <si>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</si>
  <si>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</si>
  <si>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</si>
  <si>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</si>
  <si>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</si>
  <si>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</si>
  <si>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</si>
  <si>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</si>
  <si>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</si>
  <si>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</si>
  <si>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</si>
  <si>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</si>
  <si>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</si>
  <si>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</si>
  <si>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</si>
  <si>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</si>
  <si>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</si>
  <si>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</si>
  <si>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</si>
  <si>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</si>
  <si>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</si>
  <si>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</si>
  <si>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</si>
  <si>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</si>
  <si>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</si>
  <si>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</si>
  <si>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</si>
  <si>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</si>
  <si>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</si>
  <si>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</si>
  <si>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</si>
  <si>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</si>
  <si>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</si>
  <si>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</si>
  <si>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</si>
  <si>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</si>
  <si>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</si>
  <si>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</si>
  <si>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</si>
  <si>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</si>
  <si>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</si>
  <si>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</si>
  <si>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</si>
  <si>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</si>
  <si>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</si>
  <si>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</si>
  <si>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</si>
  <si>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</si>
  <si>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</si>
  <si>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</si>
  <si>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</si>
  <si>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</si>
  <si>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</si>
  <si>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</si>
  <si>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</si>
  <si>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</si>
  <si>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</si>
  <si>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</si>
  <si>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</si>
  <si>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</si>
  <si>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</si>
  <si>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</si>
  <si>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</si>
  <si>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</si>
  <si>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</si>
  <si>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</si>
  <si>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</si>
  <si>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</si>
  <si>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</si>
  <si>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</si>
  <si>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</si>
  <si>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</si>
  <si>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</si>
  <si>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</si>
  <si>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</si>
  <si>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</si>
  <si>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</si>
  <si>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</si>
  <si>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</si>
  <si>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</si>
  <si>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</si>
  <si>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</si>
  <si>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</si>
  <si>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</si>
  <si>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</si>
  <si>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</si>
  <si>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</si>
  <si>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</si>
  <si>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</si>
  <si>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</si>
  <si>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</si>
  <si>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</si>
  <si>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</si>
  <si>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</si>
  <si>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</si>
  <si>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</si>
  <si>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</si>
  <si>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</si>
  <si>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</si>
  <si>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</si>
  <si>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</si>
  <si>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</si>
  <si>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</si>
  <si>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</si>
  <si>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</si>
  <si>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</si>
  <si>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</si>
  <si>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</si>
  <si>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</si>
  <si>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</si>
  <si>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</si>
  <si>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</si>
  <si>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</si>
  <si>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</si>
  <si>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</si>
  <si>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</si>
  <si>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</si>
  <si>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</si>
  <si>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</si>
  <si>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</si>
  <si>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</si>
  <si>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</si>
  <si>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</si>
  <si>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</si>
  <si>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</si>
  <si>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</si>
  <si>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</si>
  <si>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</si>
  <si>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</si>
  <si>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</si>
  <si>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</si>
  <si>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</si>
  <si>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</si>
  <si>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</si>
  <si>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</si>
  <si>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</si>
  <si>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</si>
  <si>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</si>
  <si>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</si>
  <si>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</si>
  <si>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</si>
  <si>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</si>
  <si>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</si>
  <si>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</si>
  <si>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</si>
  <si>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</si>
  <si>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</si>
  <si>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</si>
  <si>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</si>
  <si>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</si>
  <si>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</si>
  <si>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</si>
  <si>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</si>
  <si>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</si>
  <si>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</si>
  <si>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</si>
  <si>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</si>
  <si>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</si>
  <si>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</si>
  <si>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</si>
  <si>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</si>
  <si>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</si>
  <si>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</si>
  <si>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</si>
  <si>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</si>
  <si>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</si>
  <si>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</si>
  <si>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</si>
  <si>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</si>
  <si>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</si>
  <si>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</si>
  <si>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</si>
  <si>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</si>
  <si>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</si>
  <si>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</si>
  <si>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</si>
  <si>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</si>
  <si>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</si>
  <si>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</si>
  <si>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</si>
  <si>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</si>
  <si>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</si>
  <si>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</si>
  <si>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</si>
  <si>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</si>
  <si>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</si>
  <si>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</si>
  <si>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</si>
  <si>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</si>
  <si>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</si>
  <si>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</si>
  <si>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</si>
  <si>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</si>
  <si>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</si>
  <si>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</si>
  <si>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</si>
  <si>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</si>
  <si>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</si>
  <si>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</si>
  <si>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</si>
  <si>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</si>
  <si>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</si>
  <si>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</si>
  <si>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</si>
  <si>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</si>
  <si>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</si>
  <si>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</si>
  <si>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</si>
  <si>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</si>
  <si>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</si>
  <si>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</si>
  <si>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</si>
  <si>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</si>
  <si>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</si>
  <si>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</si>
  <si>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</si>
  <si>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</si>
  <si>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</si>
  <si>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</si>
  <si>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</si>
  <si>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</si>
  <si>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</si>
  <si>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</si>
  <si>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</si>
  <si>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</si>
  <si>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</si>
  <si>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</si>
  <si>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</si>
  <si>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</si>
  <si>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</si>
  <si>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</si>
  <si>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</si>
  <si>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</si>
  <si>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</si>
  <si>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</si>
  <si>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</si>
  <si>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</si>
  <si>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</si>
  <si>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</si>
  <si>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</si>
  <si>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</si>
  <si>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</si>
  <si>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</si>
  <si>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</si>
  <si>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</si>
  <si>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</si>
  <si>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</si>
  <si>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</si>
  <si>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</si>
  <si>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</si>
  <si>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</si>
  <si>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</si>
  <si>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</si>
  <si>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</si>
  <si>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</si>
  <si>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</si>
  <si>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</si>
  <si>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</si>
  <si>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</si>
  <si>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</si>
  <si>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</si>
  <si>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</si>
  <si>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</si>
  <si>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</si>
  <si>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</si>
  <si>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</si>
  <si>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</si>
  <si>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</si>
  <si>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</si>
  <si>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</si>
  <si>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</si>
  <si>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</si>
  <si>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</si>
  <si>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</si>
  <si>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</si>
  <si>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</si>
  <si>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</si>
  <si>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</si>
  <si>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</si>
  <si>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</si>
  <si>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</si>
  <si>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</si>
  <si>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</si>
  <si>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</si>
  <si>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</si>
  <si>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</si>
  <si>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</si>
  <si>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</si>
  <si>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</si>
  <si>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</si>
  <si>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</si>
  <si>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</si>
  <si>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</si>
  <si>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</si>
  <si>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</si>
  <si>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</si>
  <si>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</si>
  <si>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</si>
  <si>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</si>
  <si>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</si>
  <si>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</si>
  <si>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</si>
  <si>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</si>
  <si>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</si>
  <si>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</si>
  <si>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</si>
  <si>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</si>
  <si>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</si>
  <si>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</si>
  <si>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</si>
  <si>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</si>
  <si>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</si>
  <si>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</si>
  <si>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</si>
  <si>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</si>
  <si>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</si>
  <si>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</si>
  <si>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</si>
  <si>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</si>
  <si>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</si>
  <si>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</si>
  <si>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</si>
  <si>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</si>
  <si>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</si>
  <si>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</si>
  <si>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</si>
  <si>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</si>
  <si>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</si>
  <si>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</si>
  <si>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</si>
  <si>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</si>
  <si>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</si>
  <si>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</si>
  <si>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</si>
  <si>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</si>
  <si>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</si>
  <si>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</si>
  <si>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</si>
  <si>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</si>
  <si>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</si>
  <si>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</si>
  <si>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</si>
  <si>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</si>
  <si>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</si>
  <si>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</si>
  <si>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</si>
  <si>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</si>
  <si>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</si>
  <si>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</si>
  <si>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</si>
  <si>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</si>
  <si>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</si>
  <si>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</si>
  <si>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</si>
  <si>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</si>
  <si>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</si>
  <si>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</si>
  <si>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</si>
  <si>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</si>
  <si>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</si>
  <si>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</si>
  <si>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</si>
  <si>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</si>
  <si>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</si>
  <si>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</si>
  <si>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</si>
  <si>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</si>
  <si>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</si>
  <si>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</si>
  <si>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</si>
  <si>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</si>
  <si>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</si>
  <si>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</si>
  <si>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</si>
  <si>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</si>
  <si>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</si>
  <si>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</si>
  <si>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</si>
  <si>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</si>
  <si>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</si>
  <si>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</si>
  <si>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</si>
  <si>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</si>
  <si>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</si>
  <si>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</si>
  <si>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</si>
  <si>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</si>
  <si>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</si>
  <si>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</si>
  <si>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</si>
  <si>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</si>
  <si>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</si>
  <si>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</si>
  <si>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</si>
  <si>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</si>
  <si>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</si>
  <si>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</si>
  <si>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</si>
  <si>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</si>
  <si>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</si>
  <si>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</si>
  <si>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</si>
  <si>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</si>
  <si>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</si>
  <si>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</si>
  <si>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</si>
  <si>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</si>
  <si>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</si>
  <si>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</si>
  <si>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</si>
  <si>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</si>
  <si>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</si>
  <si>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</si>
  <si>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</si>
  <si>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</si>
  <si>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</si>
  <si>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</si>
  <si>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</si>
  <si>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</si>
  <si>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</si>
  <si>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</si>
  <si>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</si>
  <si>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</si>
  <si>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</si>
  <si>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</si>
  <si>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</si>
  <si>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</si>
  <si>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</si>
  <si>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</si>
  <si>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</si>
  <si>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</si>
  <si>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</si>
  <si>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</si>
  <si>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</si>
  <si>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</si>
  <si>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</si>
  <si>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</si>
  <si>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</si>
  <si>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</si>
  <si>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</si>
  <si>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</si>
  <si>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</si>
  <si>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</si>
  <si>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</si>
  <si>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</si>
  <si>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</si>
  <si>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</si>
  <si>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</si>
  <si>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</si>
  <si>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</si>
  <si>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</si>
  <si>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</si>
  <si>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</si>
  <si>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</si>
  <si>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</si>
  <si>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</si>
  <si>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</si>
  <si>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</si>
  <si>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</si>
  <si>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</si>
  <si>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</si>
  <si>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</si>
  <si>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</si>
  <si>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</si>
  <si>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</si>
  <si>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</si>
  <si>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</si>
  <si>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</si>
  <si>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</si>
  <si>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</si>
  <si>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</si>
  <si>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</si>
  <si>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</si>
  <si>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</si>
  <si>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</si>
  <si>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</si>
  <si>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</si>
  <si>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</si>
  <si>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</si>
  <si>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</si>
  <si>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</si>
  <si>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</si>
  <si>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</si>
  <si>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</si>
  <si>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</si>
  <si>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</si>
  <si>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</si>
  <si>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</si>
  <si>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</si>
  <si>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</si>
  <si>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</si>
  <si>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</si>
  <si>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</si>
  <si>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</si>
  <si>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</si>
  <si>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</si>
  <si>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</si>
  <si>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</si>
  <si>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</si>
  <si>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</si>
  <si>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</si>
  <si>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</si>
  <si>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</si>
  <si>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</si>
  <si>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</si>
  <si>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</si>
  <si>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</si>
  <si>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</si>
  <si>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</si>
  <si>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</si>
  <si>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</si>
  <si>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</si>
  <si>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</si>
  <si>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</si>
  <si>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</si>
  <si>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</si>
  <si>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</si>
  <si>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</si>
  <si>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</si>
  <si>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</si>
  <si>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</si>
  <si>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</si>
  <si>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</si>
  <si>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</si>
  <si>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</si>
  <si>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</si>
  <si>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</si>
  <si>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</si>
  <si>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</si>
  <si>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</si>
  <si>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</si>
  <si>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</si>
  <si>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</si>
  <si>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</si>
  <si>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</si>
  <si>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</si>
  <si>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</si>
  <si>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</si>
  <si>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</si>
  <si>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</si>
  <si>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</si>
  <si>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</si>
  <si>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</si>
  <si>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</si>
  <si>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</si>
  <si>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</si>
  <si>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</si>
  <si>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</si>
  <si>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</si>
  <si>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</si>
  <si>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</si>
  <si>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</si>
  <si>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</si>
  <si>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</si>
  <si>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</si>
  <si>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</si>
  <si>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</si>
  <si>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</si>
  <si>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</si>
  <si>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</si>
  <si>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</si>
  <si>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</si>
  <si>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</si>
  <si>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</si>
  <si>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</si>
  <si>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</si>
  <si>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</si>
  <si>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</si>
  <si>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</si>
  <si>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</si>
  <si>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</si>
  <si>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</si>
  <si>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</si>
  <si>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</si>
  <si>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</si>
  <si>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</si>
  <si>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</si>
  <si>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</si>
  <si>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</si>
  <si>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</si>
  <si>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</si>
  <si>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</si>
  <si>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</si>
  <si>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</si>
  <si>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</si>
  <si>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</si>
  <si>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</si>
  <si>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</si>
  <si>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</si>
  <si>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</si>
  <si>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</si>
  <si>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</si>
  <si>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</si>
  <si>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</si>
  <si>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</si>
  <si>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</si>
  <si>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</si>
  <si>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</si>
  <si>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</si>
  <si>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</si>
  <si>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</si>
  <si>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</si>
  <si>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</si>
  <si>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</si>
  <si>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</si>
  <si>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</si>
  <si>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</si>
  <si>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</si>
  <si>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</si>
  <si>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</si>
  <si>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</si>
  <si>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</si>
  <si>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</si>
  <si>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</si>
  <si>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</si>
  <si>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</si>
  <si>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</si>
  <si>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</si>
  <si>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</si>
  <si>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</si>
  <si>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</si>
  <si>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</si>
  <si>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</si>
  <si>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</si>
  <si>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</si>
  <si>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</si>
  <si>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</si>
  <si>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</si>
  <si>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</si>
  <si>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</si>
  <si>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</si>
  <si>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</si>
  <si>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</si>
  <si>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</si>
  <si>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</si>
  <si>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</si>
  <si>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</si>
  <si>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</si>
  <si>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</si>
  <si>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</si>
  <si>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</si>
  <si>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</si>
  <si>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</si>
  <si>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</si>
  <si>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</si>
  <si>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</si>
  <si>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</si>
  <si>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</si>
  <si>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</si>
  <si>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</si>
  <si>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</si>
  <si>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</si>
  <si>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</si>
  <si>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</si>
  <si>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</si>
  <si>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</si>
  <si>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</si>
  <si>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</si>
  <si>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</si>
  <si>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</si>
  <si>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</si>
  <si>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</si>
  <si>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</si>
  <si>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</si>
  <si>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</si>
  <si>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</si>
  <si>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</si>
  <si>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</si>
  <si>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</si>
  <si>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</si>
  <si>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</si>
  <si>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</si>
  <si>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</si>
  <si>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</si>
  <si>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</si>
  <si>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</si>
  <si>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</si>
  <si>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</si>
  <si>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</si>
  <si>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</si>
  <si>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</si>
  <si>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</si>
  <si>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</si>
  <si>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</si>
  <si>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</si>
  <si>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</si>
  <si>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</si>
  <si>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</si>
  <si>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</si>
  <si>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</si>
  <si>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</si>
  <si>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</si>
  <si>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</si>
  <si>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</si>
  <si>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</si>
  <si>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</si>
  <si>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</si>
  <si>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</si>
  <si>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</si>
  <si>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</si>
  <si>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</si>
  <si>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</si>
  <si>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</si>
  <si>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</si>
  <si>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</si>
  <si>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</si>
  <si>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</si>
  <si>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</si>
  <si>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</si>
  <si>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</si>
  <si>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</si>
  <si>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</si>
  <si>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</si>
  <si>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</si>
  <si>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</si>
  <si>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</si>
  <si>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</si>
  <si>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</si>
  <si>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</si>
  <si>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</si>
  <si>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</si>
  <si>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</si>
  <si>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</si>
  <si>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</si>
  <si>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</si>
  <si>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</si>
  <si>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</si>
  <si>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</si>
  <si>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</si>
  <si>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</si>
  <si>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</si>
  <si>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</si>
  <si>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</si>
  <si>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</si>
  <si>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</si>
  <si>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</si>
  <si>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</si>
  <si>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</si>
  <si>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</si>
  <si>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</si>
  <si>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</si>
  <si>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</si>
  <si>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</si>
  <si>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</si>
  <si>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</si>
  <si>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</si>
  <si>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</si>
  <si>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</si>
  <si>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</si>
  <si>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</si>
  <si>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</si>
  <si>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</si>
  <si>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</si>
  <si>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</si>
  <si>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</si>
  <si>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</si>
  <si>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</si>
  <si>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</si>
  <si>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</si>
  <si>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</si>
  <si>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</si>
  <si>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</si>
  <si>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</si>
  <si>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</si>
  <si>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</si>
  <si>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</si>
  <si>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</si>
  <si>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</si>
  <si>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</si>
  <si>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</si>
  <si>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</si>
  <si>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</si>
  <si>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</si>
  <si>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</si>
  <si>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</si>
  <si>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</si>
  <si>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</si>
  <si>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</si>
  <si>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</si>
  <si>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</si>
  <si>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</si>
  <si>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</si>
  <si>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</si>
  <si>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</si>
  <si>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</si>
  <si>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</si>
  <si>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</si>
  <si>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</si>
  <si>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</si>
  <si>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</si>
  <si>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</si>
  <si>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</si>
  <si>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</si>
  <si>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</si>
  <si>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</si>
  <si>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</si>
  <si>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</si>
  <si>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</si>
  <si>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</si>
  <si>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</si>
  <si>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</si>
  <si>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</si>
  <si>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</si>
  <si>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</si>
  <si>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</si>
  <si>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</si>
  <si>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</si>
  <si>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</si>
  <si>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</si>
  <si>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</si>
  <si>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</si>
  <si>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</si>
  <si>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</si>
  <si>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</si>
  <si>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</si>
  <si>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</si>
  <si>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</si>
  <si>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</si>
  <si>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</si>
  <si>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</si>
  <si>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</si>
  <si>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</si>
  <si>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</si>
  <si>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</si>
  <si>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</si>
  <si>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</si>
  <si>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</si>
  <si>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</si>
  <si>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</si>
  <si>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</si>
  <si>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</si>
  <si>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</si>
  <si>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</si>
  <si>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</si>
  <si>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</si>
  <si>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</si>
  <si>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</si>
  <si>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</si>
  <si>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</si>
  <si>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</si>
  <si>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</si>
  <si>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</si>
  <si>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</si>
  <si>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</si>
  <si>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</si>
  <si>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</si>
  <si>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</si>
  <si>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</si>
  <si>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</si>
  <si>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</si>
  <si>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</si>
  <si>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</si>
  <si>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</si>
  <si>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</si>
  <si>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</si>
  <si>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</si>
  <si>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</si>
  <si>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</si>
  <si>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</si>
  <si>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</si>
  <si>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</si>
  <si>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</si>
  <si>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</si>
  <si>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</si>
  <si>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</si>
  <si>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</si>
  <si>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</si>
  <si>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</si>
  <si>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</si>
  <si>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</si>
  <si>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</si>
  <si>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</si>
  <si>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</si>
  <si>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</si>
  <si>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</si>
  <si>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</si>
  <si>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</si>
  <si>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</si>
  <si>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</si>
  <si>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</si>
  <si>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</si>
  <si>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</si>
  <si>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</si>
  <si>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</si>
  <si>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</si>
  <si>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</si>
  <si>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</si>
  <si>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</si>
  <si>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</si>
  <si>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</si>
  <si>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</si>
  <si>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</si>
  <si>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</si>
  <si>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</si>
  <si>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</si>
  <si>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</si>
  <si>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</si>
  <si>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</si>
  <si>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</si>
  <si>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</si>
  <si>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</si>
  <si>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</si>
  <si>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</si>
  <si>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</si>
  <si>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</si>
  <si>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</si>
  <si>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</si>
  <si>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</si>
  <si>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</si>
  <si>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</si>
  <si>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</si>
  <si>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</si>
  <si>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</si>
  <si>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</si>
  <si>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</si>
  <si>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</si>
  <si>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</si>
  <si>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</si>
  <si>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</si>
  <si>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</si>
  <si>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</si>
  <si>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</si>
  <si>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</si>
  <si>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</si>
  <si>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</si>
  <si>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</si>
  <si>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</si>
  <si>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</si>
  <si>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</si>
  <si>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</si>
  <si>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</si>
  <si>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</si>
  <si>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</si>
  <si>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</si>
  <si>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</si>
  <si>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</si>
  <si>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</si>
  <si>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</si>
  <si>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</si>
  <si>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</si>
  <si>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</si>
  <si>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</si>
  <si>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</si>
  <si>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</si>
  <si>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</si>
  <si>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</si>
  <si>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</si>
  <si>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</si>
  <si>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</si>
  <si>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</si>
  <si>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</si>
  <si>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</si>
  <si>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</si>
  <si>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</si>
  <si>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</si>
  <si>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</si>
  <si>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</si>
  <si>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</si>
  <si>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</si>
  <si>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</si>
  <si>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</si>
  <si>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</si>
  <si>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</si>
  <si>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</si>
  <si>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</si>
  <si>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</si>
  <si>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</si>
  <si>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</si>
  <si>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</si>
  <si>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</si>
  <si>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</si>
  <si>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</si>
  <si>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</si>
  <si>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</si>
  <si>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</si>
  <si>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</si>
  <si>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</si>
  <si>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</si>
  <si>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</si>
  <si>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</si>
  <si>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</si>
  <si>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</si>
  <si>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</si>
  <si>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</si>
  <si>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</si>
  <si>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</si>
  <si>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</si>
  <si>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</si>
  <si>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</si>
  <si>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</si>
  <si>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</si>
  <si>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</si>
  <si>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</si>
  <si>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</si>
  <si>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</si>
  <si>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</si>
  <si>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</si>
  <si>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</si>
  <si>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</si>
  <si>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</si>
  <si>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</si>
  <si>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</si>
  <si>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</si>
  <si>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</si>
  <si>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</si>
  <si>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</si>
  <si>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</si>
  <si>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</si>
  <si>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</si>
  <si>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</si>
  <si>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</si>
  <si>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</si>
  <si>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</si>
  <si>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</si>
  <si>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</si>
  <si>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</si>
  <si>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</si>
  <si>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</si>
  <si>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</si>
  <si>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</si>
  <si>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</si>
  <si>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</si>
  <si>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</si>
  <si>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</si>
  <si>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</si>
  <si>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</si>
  <si>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</si>
  <si>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</si>
  <si>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</si>
  <si>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</si>
  <si>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</si>
  <si>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</si>
  <si>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</si>
  <si>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</si>
  <si>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</si>
  <si>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</si>
  <si>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</si>
  <si>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</si>
  <si>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</si>
  <si>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</si>
  <si>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</si>
  <si>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</si>
  <si>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</si>
  <si>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</si>
  <si>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</si>
  <si>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</si>
  <si>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</si>
  <si>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</si>
  <si>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</si>
  <si>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</si>
  <si>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</si>
  <si>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</si>
  <si>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</si>
  <si>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</si>
  <si>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</si>
  <si>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</si>
  <si>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</si>
  <si>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</si>
  <si>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</si>
  <si>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</si>
  <si>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</si>
  <si>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</si>
  <si>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</si>
  <si>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</si>
  <si>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</si>
  <si>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</si>
  <si>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</si>
  <si>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</si>
  <si>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</si>
  <si>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</si>
  <si>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</si>
  <si>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</si>
  <si>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</si>
  <si>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</si>
  <si>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</si>
  <si>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</si>
  <si>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</si>
  <si>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</si>
  <si>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</si>
  <si>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</si>
  <si>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</si>
  <si>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</si>
  <si>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</si>
  <si>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</si>
  <si>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</si>
  <si>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</si>
  <si>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</si>
  <si>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</si>
  <si>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</si>
  <si>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</si>
  <si>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</si>
  <si>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</si>
  <si>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</si>
  <si>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</si>
  <si>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</si>
  <si>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</si>
  <si>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</si>
  <si>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</si>
  <si>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</si>
  <si>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</si>
  <si>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</si>
  <si>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</si>
  <si>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</si>
  <si>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</si>
  <si>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</si>
  <si>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</si>
  <si>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</si>
  <si>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</si>
  <si>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</si>
  <si>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</si>
  <si>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</si>
  <si>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</si>
  <si>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</si>
  <si>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</si>
  <si>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</si>
  <si>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</si>
  <si>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</si>
  <si>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</si>
  <si>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</si>
  <si>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</si>
  <si>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</si>
  <si>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</si>
  <si>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</si>
  <si>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</si>
  <si>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</si>
  <si>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</si>
  <si>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</si>
  <si>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</si>
  <si>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</si>
  <si>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</si>
  <si>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</si>
  <si>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</si>
  <si>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</si>
  <si>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</si>
  <si>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</si>
  <si>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</si>
  <si>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</si>
  <si>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</si>
  <si>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</si>
  <si>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</si>
  <si>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</si>
  <si>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</si>
  <si>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</si>
  <si>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</si>
  <si>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</si>
  <si>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</si>
  <si>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</si>
  <si>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</si>
  <si>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</si>
  <si>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</si>
  <si>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</si>
  <si>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</si>
  <si>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</si>
  <si>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</si>
  <si>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</si>
  <si>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</si>
  <si>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</si>
  <si>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</si>
  <si>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</si>
  <si>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</si>
  <si>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</si>
  <si>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</si>
  <si>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</si>
  <si>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</si>
  <si>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</si>
  <si>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</si>
  <si>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</si>
  <si>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</si>
  <si>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</si>
  <si>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</si>
  <si>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</si>
  <si>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</si>
  <si>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</si>
  <si>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</si>
  <si>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</si>
  <si>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</si>
  <si>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</si>
  <si>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</si>
  <si>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</si>
  <si>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</si>
  <si>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</si>
  <si>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</si>
  <si>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</si>
  <si>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</si>
  <si>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</si>
  <si>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</si>
  <si>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</si>
  <si>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</si>
  <si>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</si>
  <si>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</si>
  <si>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</si>
  <si>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</si>
  <si>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</si>
  <si>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</si>
  <si>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</si>
  <si>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</si>
  <si>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</si>
  <si>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</si>
  <si>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</si>
  <si>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</si>
  <si>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</si>
  <si>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</si>
  <si>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</si>
  <si>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</si>
  <si>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</si>
  <si>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</si>
  <si>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</si>
  <si>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</si>
  <si>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</si>
  <si>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</si>
  <si>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</si>
  <si>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</si>
  <si>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</si>
  <si>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</si>
  <si>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</si>
  <si>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</si>
  <si>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</si>
  <si>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</si>
  <si>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</si>
  <si>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</si>
  <si>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</si>
  <si>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</si>
  <si>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</si>
  <si>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</si>
  <si>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</si>
  <si>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</si>
  <si>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</si>
  <si>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</si>
  <si>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</si>
  <si>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</si>
  <si>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</si>
  <si>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</si>
  <si>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</si>
  <si>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</si>
  <si>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</si>
  <si>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</si>
  <si>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</si>
  <si>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</si>
  <si>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</si>
  <si>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</si>
  <si>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</si>
  <si>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</si>
  <si>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</si>
  <si>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</si>
  <si>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</si>
  <si>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</si>
  <si>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</si>
  <si>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</si>
  <si>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</si>
  <si>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</si>
  <si>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</si>
  <si>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</si>
  <si>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</si>
  <si>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</si>
  <si>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</si>
  <si>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</si>
  <si>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</si>
  <si>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</si>
  <si>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</si>
  <si>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</si>
  <si>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</si>
  <si>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</si>
  <si>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</si>
  <si>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</si>
  <si>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</si>
  <si>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</si>
  <si>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</si>
  <si>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</si>
  <si>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</si>
  <si>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</si>
  <si>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</si>
  <si>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</si>
  <si>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</si>
  <si>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</si>
  <si>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</si>
  <si>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</si>
  <si>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</si>
  <si>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</si>
  <si>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</si>
  <si>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</si>
  <si>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</si>
  <si>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</si>
  <si>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</si>
  <si>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</si>
  <si>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</si>
  <si>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</si>
  <si>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</si>
  <si>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</si>
  <si>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</si>
  <si>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</si>
  <si>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</si>
  <si>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</si>
  <si>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</si>
  <si>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</si>
  <si>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</si>
  <si>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</si>
  <si>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</si>
  <si>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</si>
  <si>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</si>
  <si>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</si>
  <si>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</si>
  <si>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</si>
  <si>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</si>
  <si>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</si>
  <si>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</si>
  <si>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</si>
  <si>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</si>
  <si>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</si>
  <si>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</si>
  <si>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</si>
  <si>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</si>
  <si>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</si>
  <si>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</si>
  <si>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</si>
  <si>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</si>
  <si>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</si>
  <si>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</si>
  <si>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</si>
  <si>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</si>
  <si>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</si>
  <si>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</si>
  <si>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</si>
  <si>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</si>
  <si>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</si>
  <si>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</si>
  <si>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</si>
  <si>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</si>
  <si>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</si>
  <si>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</si>
  <si>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</si>
  <si>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</si>
  <si>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</si>
  <si>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</si>
  <si>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</si>
  <si>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</si>
  <si>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</si>
  <si>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</si>
  <si>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</si>
  <si>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</si>
  <si>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</si>
  <si>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</si>
  <si>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</si>
  <si>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</si>
  <si>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</si>
  <si>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</si>
  <si>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</si>
  <si>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</si>
  <si>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</si>
  <si>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</si>
  <si>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</si>
  <si>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</si>
  <si>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</si>
  <si>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</si>
  <si>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</si>
  <si>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</si>
  <si>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</si>
  <si>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</si>
  <si>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</si>
  <si>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</si>
  <si>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</si>
  <si>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</si>
  <si>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</si>
  <si>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</si>
  <si>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</si>
  <si>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</si>
  <si>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</si>
  <si>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</si>
  <si>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</si>
  <si>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</si>
  <si>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</si>
  <si>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</si>
  <si>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</si>
  <si>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</si>
  <si>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</si>
  <si>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</si>
  <si>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</si>
  <si>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</si>
  <si>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</si>
  <si>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</si>
  <si>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</si>
  <si>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</si>
  <si>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</si>
  <si>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</si>
  <si>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</si>
  <si>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</si>
  <si>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</si>
  <si>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</si>
  <si>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</si>
  <si>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</si>
  <si>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</si>
  <si>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</si>
  <si>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</si>
  <si>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</si>
  <si>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</si>
  <si>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</si>
  <si>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</si>
  <si>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</si>
  <si>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</si>
  <si>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</si>
  <si>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</si>
  <si>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</si>
  <si>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</si>
  <si>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</si>
  <si>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</si>
  <si>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</si>
  <si>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</si>
  <si>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</si>
  <si>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</si>
  <si>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</si>
  <si>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</si>
  <si>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</si>
  <si>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</si>
  <si>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</si>
  <si>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</si>
  <si>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</si>
  <si>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</si>
  <si>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</si>
  <si>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</si>
  <si>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</si>
  <si>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</si>
  <si>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</si>
  <si>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</si>
  <si>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</si>
  <si>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</si>
  <si>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</si>
  <si>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</si>
  <si>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</si>
  <si>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</si>
  <si>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</si>
  <si>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</si>
  <si>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</si>
  <si>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</si>
  <si>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</si>
  <si>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</si>
  <si>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</si>
  <si>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</si>
  <si>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</si>
  <si>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</si>
  <si>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</si>
  <si>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</si>
  <si>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</si>
  <si>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</si>
  <si>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</si>
  <si>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</si>
  <si>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</si>
  <si>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</si>
  <si>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</si>
  <si>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</si>
  <si>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</si>
  <si>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</si>
  <si>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</si>
  <si>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</si>
  <si>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</si>
  <si>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</si>
  <si>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</si>
  <si>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</si>
  <si>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</si>
  <si>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</si>
  <si>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</si>
  <si>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</si>
  <si>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</si>
  <si>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</si>
  <si>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</si>
  <si>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</si>
  <si>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</si>
  <si>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</si>
  <si>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</si>
  <si>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</si>
  <si>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</si>
  <si>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</si>
  <si>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</si>
  <si>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</si>
  <si>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</si>
  <si>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</si>
  <si>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</si>
  <si>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</si>
  <si>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</si>
  <si>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</si>
  <si>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</si>
  <si>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</si>
  <si>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</si>
  <si>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</si>
  <si>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</si>
  <si>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</si>
  <si>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</si>
  <si>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</si>
  <si>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</si>
  <si>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</si>
  <si>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</si>
  <si>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</si>
  <si>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</si>
  <si>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</si>
  <si>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</si>
  <si>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</si>
  <si>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</si>
  <si>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</si>
  <si>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</si>
  <si>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</si>
  <si>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</si>
  <si>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</si>
  <si>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</si>
  <si>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</si>
  <si>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</si>
  <si>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</si>
  <si>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</si>
  <si>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</si>
  <si>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</si>
  <si>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</si>
  <si>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</si>
  <si>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</si>
  <si>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</si>
  <si>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</si>
  <si>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</si>
  <si>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</si>
  <si>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</si>
  <si>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</si>
  <si>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</si>
  <si>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</si>
  <si>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</si>
  <si>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</si>
  <si>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</si>
  <si>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</si>
  <si>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</si>
  <si>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</si>
  <si>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</si>
  <si>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</si>
  <si>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</si>
  <si>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</si>
  <si>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</si>
  <si>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</si>
  <si>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</si>
  <si>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</si>
  <si>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</si>
  <si>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</si>
  <si>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</si>
  <si>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</si>
  <si>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</si>
  <si>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</si>
  <si>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</si>
  <si>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</si>
  <si>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</si>
  <si>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</si>
  <si>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</si>
  <si>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</si>
  <si>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</si>
  <si>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</si>
  <si>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</si>
  <si>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</si>
  <si>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</si>
  <si>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</si>
  <si>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</si>
  <si>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</si>
  <si>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</si>
  <si>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</si>
  <si>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</si>
  <si>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</si>
  <si>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</si>
  <si>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</si>
  <si>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</si>
  <si>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</si>
  <si>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</si>
  <si>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</si>
  <si>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</si>
  <si>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</si>
  <si>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</si>
  <si>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</si>
  <si>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</si>
  <si>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</si>
  <si>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</si>
  <si>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</si>
  <si>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</si>
  <si>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</si>
  <si>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</si>
  <si>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</si>
  <si>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</si>
  <si>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</si>
  <si>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</si>
  <si>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</si>
  <si>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</si>
  <si>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</si>
  <si>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</si>
  <si>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</si>
  <si>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</si>
  <si>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</si>
  <si>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</si>
  <si>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</si>
  <si>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</si>
  <si>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</si>
  <si>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</si>
  <si>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</si>
  <si>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</si>
  <si>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</si>
  <si>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</si>
  <si>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</si>
  <si>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</si>
  <si>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</si>
  <si>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</si>
  <si>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</si>
  <si>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</si>
  <si>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</si>
  <si>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</si>
  <si>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</si>
  <si>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</si>
  <si>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</si>
  <si>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</si>
  <si>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</si>
  <si>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</si>
  <si>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</si>
  <si>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</si>
  <si>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</si>
  <si>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</si>
  <si>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</si>
  <si>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</si>
  <si>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</si>
  <si>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</si>
  <si>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</si>
  <si>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</si>
  <si>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</si>
  <si>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</si>
  <si>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</si>
  <si>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</si>
  <si>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</si>
  <si>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</si>
  <si>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</si>
  <si>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</si>
  <si>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</si>
  <si>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</si>
  <si>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</si>
  <si>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</si>
  <si>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</si>
  <si>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</si>
  <si>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</si>
  <si>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</si>
  <si>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</si>
  <si>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</si>
  <si>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</si>
  <si>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</si>
  <si>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</si>
  <si>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</si>
  <si>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</si>
  <si>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</si>
  <si>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</si>
  <si>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</si>
  <si>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</si>
  <si>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</si>
  <si>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</si>
  <si>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</si>
  <si>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</si>
  <si>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</si>
  <si>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</si>
  <si>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</si>
  <si>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</si>
  <si>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</si>
  <si>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</si>
  <si>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</si>
  <si>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</si>
  <si>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</si>
  <si>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</si>
  <si>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</si>
  <si>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</si>
  <si>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</si>
  <si>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</si>
  <si>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</si>
  <si>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</si>
  <si>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</si>
  <si>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</si>
  <si>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</si>
  <si>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</si>
  <si>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</si>
  <si>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</si>
  <si>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</si>
  <si>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</si>
  <si>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</si>
  <si>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</si>
  <si>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</si>
  <si>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</si>
  <si>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</si>
  <si>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</si>
  <si>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</si>
  <si>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</si>
  <si>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</si>
  <si>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</si>
  <si>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</si>
  <si>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</si>
  <si>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</si>
  <si>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</si>
  <si>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</si>
  <si>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</si>
  <si>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</si>
  <si>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</si>
  <si>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</si>
  <si>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</si>
  <si>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</si>
  <si>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</si>
  <si>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</si>
  <si>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</si>
  <si>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</si>
  <si>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</si>
  <si>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</si>
  <si>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</si>
  <si>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</si>
  <si>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</si>
  <si>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</si>
  <si>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</si>
  <si>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</si>
  <si>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</si>
  <si>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</si>
  <si>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</si>
  <si>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</si>
  <si>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</si>
  <si>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</si>
  <si>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</si>
  <si>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</si>
  <si>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</si>
  <si>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</si>
  <si>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</si>
  <si>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</si>
  <si>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</si>
  <si>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</si>
  <si>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</si>
  <si>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</si>
  <si>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</si>
  <si>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</si>
  <si>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</si>
  <si>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</si>
  <si>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</si>
  <si>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</si>
  <si>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</si>
  <si>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</si>
  <si>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</si>
  <si>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</si>
  <si>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</si>
  <si>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</si>
  <si>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</si>
  <si>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</si>
  <si>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</si>
  <si>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</si>
  <si>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</si>
  <si>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</si>
  <si>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</si>
  <si>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</si>
  <si>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</si>
  <si>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</si>
  <si>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</si>
  <si>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</si>
  <si>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</si>
  <si>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</si>
  <si>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</si>
  <si>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</si>
  <si>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</si>
  <si>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</si>
  <si>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</si>
  <si>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</si>
  <si>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</si>
  <si>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</si>
  <si>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</si>
  <si>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</si>
  <si>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</si>
  <si>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</si>
  <si>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</si>
  <si>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</si>
  <si>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</si>
  <si>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</si>
  <si>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</si>
  <si>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</si>
  <si>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</si>
  <si>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</si>
  <si>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</si>
  <si>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</si>
  <si>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</si>
  <si>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</si>
  <si>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</si>
  <si>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</si>
  <si>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</si>
  <si>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</si>
  <si>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</si>
  <si>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</si>
  <si>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</si>
  <si>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</si>
  <si>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</si>
  <si>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</si>
  <si>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</si>
  <si>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</si>
  <si>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</si>
  <si>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</si>
  <si>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</si>
  <si>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</si>
  <si>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</si>
  <si>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</si>
  <si>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</si>
  <si>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</si>
  <si>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</si>
  <si>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</si>
  <si>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</si>
  <si>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</si>
  <si>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</si>
  <si>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</si>
  <si>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</si>
  <si>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</si>
  <si>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</si>
  <si>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</si>
  <si>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</si>
  <si>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</si>
  <si>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</si>
  <si>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</si>
  <si>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</si>
  <si>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</si>
  <si>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</si>
  <si>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</si>
  <si>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</si>
  <si>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</si>
  <si>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</si>
  <si>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</si>
  <si>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</si>
  <si>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</si>
  <si>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</si>
  <si>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</si>
  <si>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</si>
  <si>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</si>
  <si>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</si>
  <si>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</si>
  <si>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</si>
  <si>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</si>
  <si>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</si>
  <si>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</si>
  <si>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</si>
  <si>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</si>
  <si>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</si>
  <si>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</si>
  <si>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</si>
  <si>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</si>
  <si>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</si>
  <si>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</si>
  <si>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</si>
  <si>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</si>
  <si>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</si>
  <si>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</si>
  <si>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</si>
  <si>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</si>
  <si>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</si>
  <si>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</si>
  <si>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</si>
  <si>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</si>
  <si>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</si>
  <si>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</si>
  <si>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</si>
  <si>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</si>
  <si>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</si>
  <si>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</si>
  <si>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</si>
  <si>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</si>
  <si>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</si>
  <si>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</si>
  <si>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</si>
  <si>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</si>
  <si>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</si>
  <si>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</si>
  <si>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</si>
  <si>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</si>
  <si>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</si>
  <si>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</si>
  <si>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</si>
  <si>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</si>
  <si>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</si>
  <si>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</si>
  <si>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</si>
  <si>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</si>
  <si>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</si>
  <si>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</si>
  <si>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</si>
  <si>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</si>
  <si>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</si>
  <si>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</si>
  <si>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</si>
  <si>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</si>
  <si>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</si>
  <si>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</si>
  <si>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</si>
  <si>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</si>
  <si>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</si>
  <si>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</si>
  <si>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</si>
  <si>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</si>
  <si>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</si>
  <si>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</si>
  <si>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</si>
  <si>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</si>
  <si>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</si>
  <si>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</si>
  <si>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</si>
  <si>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</si>
  <si>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</si>
  <si>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</si>
  <si>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</si>
  <si>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</si>
  <si>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</si>
  <si>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</si>
  <si>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</si>
  <si>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</si>
  <si>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</si>
  <si>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</si>
  <si>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</si>
  <si>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</si>
  <si>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</si>
  <si>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</si>
  <si>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</si>
  <si>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</si>
  <si>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</si>
  <si>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</si>
  <si>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</si>
  <si>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</si>
  <si>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</si>
  <si>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</si>
  <si>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</si>
  <si>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</si>
  <si>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</si>
  <si>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</si>
  <si>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</si>
  <si>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</si>
  <si>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</si>
  <si>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</si>
  <si>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</si>
  <si>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</si>
  <si>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</si>
  <si>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</si>
  <si>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</si>
  <si>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</si>
  <si>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</si>
  <si>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</si>
  <si>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</si>
  <si>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</si>
  <si>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</si>
  <si>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</si>
  <si>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</si>
  <si>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</si>
  <si>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</si>
  <si>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</si>
  <si>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</si>
  <si>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</si>
  <si>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</si>
  <si>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</si>
  <si>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</si>
  <si>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</si>
  <si>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</si>
  <si>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</si>
  <si>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</si>
  <si>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</si>
  <si>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</si>
  <si>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</si>
  <si>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</si>
  <si>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</si>
  <si>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</si>
  <si>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</si>
  <si>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</si>
  <si>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</si>
  <si>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</si>
  <si>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</si>
  <si>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</si>
  <si>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</si>
  <si>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</si>
  <si>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</si>
  <si>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</si>
  <si>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</si>
  <si>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</si>
  <si>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</si>
  <si>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</si>
  <si>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</si>
  <si>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</si>
  <si>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</si>
  <si>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</si>
  <si>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</si>
  <si>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</si>
  <si>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</si>
  <si>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</si>
  <si>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</si>
  <si>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</si>
  <si>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</si>
  <si>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</si>
  <si>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</si>
  <si>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</si>
  <si>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</si>
  <si>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</si>
  <si>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</si>
  <si>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</si>
  <si>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</si>
  <si>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</si>
  <si>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</si>
  <si>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</si>
  <si>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</si>
  <si>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</si>
  <si>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</si>
  <si>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</si>
  <si>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</si>
  <si>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</si>
  <si>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</si>
  <si>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</si>
  <si>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</si>
  <si>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</si>
  <si>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</si>
  <si>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</si>
  <si>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</si>
  <si>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</si>
  <si>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</si>
  <si>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</si>
  <si>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</si>
  <si>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</si>
  <si>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</si>
  <si>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</si>
  <si>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</si>
  <si>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</si>
  <si>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</si>
  <si>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</si>
  <si>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</si>
  <si>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</si>
  <si>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</si>
  <si>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</si>
  <si>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</si>
  <si>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</si>
  <si>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</si>
  <si>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</si>
  <si>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</si>
  <si>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</si>
  <si>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</si>
  <si>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</si>
  <si>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</si>
  <si>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</si>
  <si>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</si>
  <si>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</si>
  <si>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</si>
  <si>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</si>
  <si>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</si>
  <si>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</si>
  <si>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</si>
  <si>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</si>
  <si>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</si>
  <si>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</si>
  <si>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</si>
  <si>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</si>
  <si>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</si>
  <si>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</si>
  <si>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</si>
  <si>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</si>
  <si>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</si>
  <si>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</si>
  <si>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</si>
  <si>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</si>
  <si>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</si>
  <si>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</si>
  <si>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</si>
  <si>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</si>
  <si>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</si>
  <si>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</si>
  <si>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</si>
  <si>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</si>
  <si>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</si>
  <si>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</si>
  <si>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</si>
  <si>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</si>
  <si>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</si>
  <si>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</si>
  <si>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</si>
  <si>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</si>
  <si>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</si>
  <si>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</si>
  <si>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</si>
  <si>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</si>
  <si>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</si>
  <si>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</si>
  <si>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</si>
  <si>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</si>
  <si>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</si>
  <si>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</si>
  <si>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</si>
  <si>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</si>
  <si>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</si>
  <si>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</si>
  <si>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</si>
  <si>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</si>
  <si>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</si>
  <si>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</si>
  <si>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</si>
  <si>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</si>
  <si>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</si>
  <si>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</si>
  <si>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</si>
  <si>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</si>
  <si>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</si>
  <si>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</si>
  <si>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</si>
  <si>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</si>
  <si>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</si>
  <si>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</si>
  <si>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</si>
  <si>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</si>
  <si>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</si>
  <si>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</si>
  <si>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</si>
  <si>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</si>
  <si>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</si>
  <si>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</si>
  <si>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</si>
  <si>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</si>
  <si>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</si>
  <si>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</si>
  <si>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</si>
  <si>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</si>
  <si>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</si>
  <si>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</si>
  <si>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</si>
  <si>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</si>
  <si>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</si>
  <si>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</si>
  <si>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</si>
  <si>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</si>
  <si>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</si>
  <si>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</si>
  <si>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</si>
  <si>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</si>
  <si>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</si>
  <si>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</si>
  <si>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</si>
  <si>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</si>
  <si>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</si>
  <si>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</si>
  <si>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</si>
  <si>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</si>
  <si>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</si>
  <si>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</si>
  <si>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</si>
  <si>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</si>
  <si>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</si>
  <si>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</si>
  <si>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</si>
  <si>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</si>
  <si>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</si>
  <si>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</si>
  <si>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</si>
  <si>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</si>
  <si>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</si>
  <si>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</si>
  <si>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</si>
  <si>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</si>
  <si>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</si>
  <si>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</si>
  <si>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</si>
  <si>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</si>
  <si>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</si>
  <si>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</si>
  <si>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</si>
  <si>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</si>
  <si>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</si>
  <si>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</si>
  <si>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</si>
  <si>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</si>
  <si>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</si>
  <si>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</si>
  <si>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</si>
  <si>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</si>
  <si>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</si>
  <si>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</si>
  <si>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</si>
  <si>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</si>
  <si>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</si>
  <si>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</si>
  <si>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</si>
  <si>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</si>
  <si>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</si>
  <si>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</si>
  <si>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</si>
  <si>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</si>
  <si>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</si>
  <si>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</si>
  <si>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</si>
  <si>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</si>
  <si>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</si>
  <si>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</si>
  <si>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</si>
  <si>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</si>
  <si>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</si>
  <si>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</si>
  <si>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</si>
  <si>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</si>
  <si>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</si>
  <si>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</si>
  <si>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</si>
  <si>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</si>
  <si>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</si>
  <si>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</si>
  <si>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</si>
  <si>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</si>
  <si>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</si>
  <si>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</si>
  <si>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</si>
  <si>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</si>
  <si>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</si>
  <si>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</si>
  <si>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</si>
  <si>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</si>
  <si>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</si>
  <si>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</si>
  <si>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</si>
  <si>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</si>
  <si>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</si>
  <si>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</si>
  <si>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</si>
  <si>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</si>
  <si>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</si>
  <si>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</si>
  <si>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</si>
  <si>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</si>
  <si>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</si>
  <si>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</si>
  <si>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</si>
  <si>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</si>
  <si>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</si>
  <si>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</si>
  <si>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</si>
  <si>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</si>
  <si>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</si>
  <si>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</si>
  <si>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</si>
  <si>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</si>
  <si>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</si>
  <si>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</si>
  <si>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</si>
  <si>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</si>
  <si>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</si>
  <si>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</si>
  <si>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</si>
  <si>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</si>
  <si>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</si>
  <si>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</si>
  <si>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</si>
  <si>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</si>
  <si>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</si>
  <si>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</si>
  <si>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</si>
  <si>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</si>
  <si>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</si>
  <si>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</si>
  <si>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</si>
  <si>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</si>
  <si>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</si>
  <si>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</si>
  <si>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</si>
  <si>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</si>
  <si>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</si>
  <si>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</si>
  <si>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</si>
  <si>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</si>
  <si>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</si>
  <si>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</si>
  <si>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</si>
  <si>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</si>
  <si>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</si>
  <si>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</si>
  <si>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</si>
  <si>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</si>
  <si>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</si>
  <si>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</si>
  <si>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</si>
  <si>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</si>
  <si>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</si>
  <si>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</si>
  <si>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</si>
  <si>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</si>
  <si>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</si>
  <si>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</si>
  <si>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</si>
  <si>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</si>
  <si>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</si>
  <si>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</si>
  <si>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</si>
  <si>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</si>
  <si>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</si>
  <si>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</si>
  <si>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</si>
  <si>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</si>
  <si>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</si>
  <si>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</si>
  <si>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</si>
  <si>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</si>
  <si>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</si>
  <si>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</si>
  <si>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</si>
  <si>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</si>
  <si>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</si>
  <si>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</si>
  <si>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</si>
  <si>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</si>
  <si>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</si>
  <si>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</si>
  <si>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</si>
  <si>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</si>
  <si>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</si>
  <si>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</si>
  <si>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</si>
  <si>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</si>
  <si>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</si>
  <si>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</si>
  <si>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</si>
  <si>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</si>
  <si>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</si>
  <si>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</si>
  <si>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</si>
  <si>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</si>
  <si>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</si>
  <si>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</si>
  <si>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</si>
  <si>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</si>
  <si>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</si>
  <si>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</si>
  <si>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</si>
  <si>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</si>
  <si>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</si>
  <si>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</si>
  <si>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</si>
  <si>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</si>
  <si>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</si>
  <si>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</si>
  <si>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</si>
  <si>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</si>
  <si>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</si>
  <si>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</si>
  <si>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</si>
  <si>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</si>
  <si>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</si>
  <si>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</si>
  <si>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</si>
  <si>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</si>
  <si>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</si>
  <si>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</si>
  <si>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</si>
  <si>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</si>
  <si>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</si>
  <si>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</si>
  <si>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</si>
  <si>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</si>
  <si>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</si>
  <si>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</si>
  <si>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</si>
  <si>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</si>
  <si>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</si>
  <si>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</si>
  <si>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</si>
  <si>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</si>
  <si>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</si>
  <si>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</si>
  <si>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</si>
  <si>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</si>
  <si>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</si>
  <si>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</si>
  <si>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</si>
  <si>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</si>
  <si>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</si>
  <si>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</si>
  <si>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</si>
  <si>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</si>
  <si>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</si>
  <si>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</si>
  <si>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</si>
  <si>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</si>
  <si>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</si>
  <si>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</si>
  <si>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</si>
  <si>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</si>
  <si>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</si>
  <si>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</si>
  <si>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</si>
  <si>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</si>
  <si>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</si>
  <si>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</si>
  <si>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</si>
  <si>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</si>
  <si>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</si>
  <si>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</si>
  <si>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</si>
  <si>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</si>
  <si>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</si>
  <si>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</si>
  <si>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</si>
  <si>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</si>
  <si>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</si>
  <si>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</si>
  <si>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</si>
  <si>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</si>
  <si>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</si>
  <si>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</si>
  <si>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</si>
  <si>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</si>
  <si>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</si>
  <si>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</si>
  <si>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</si>
  <si>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</si>
  <si>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</si>
  <si>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</si>
  <si>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</si>
  <si>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</si>
  <si>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</si>
  <si>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</si>
  <si>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</si>
  <si>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</si>
  <si>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</si>
  <si>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</si>
  <si>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</si>
  <si>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</si>
  <si>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</si>
  <si>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</si>
  <si>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</si>
  <si>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</si>
  <si>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</si>
  <si>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</si>
  <si>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</si>
  <si>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</si>
  <si>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</si>
  <si>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</si>
  <si>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</si>
  <si>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</si>
  <si>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</si>
  <si>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</si>
  <si>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</si>
  <si>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</si>
  <si>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</si>
  <si>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</si>
  <si>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</si>
  <si>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</si>
  <si>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</si>
  <si>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</si>
  <si>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</si>
  <si>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</si>
  <si>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</si>
  <si>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</si>
  <si>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</si>
  <si>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</si>
  <si>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</si>
  <si>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</si>
  <si>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</si>
  <si>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</si>
  <si>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</si>
  <si>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</si>
  <si>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</si>
  <si>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</si>
  <si>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</si>
  <si>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</si>
  <si>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</si>
  <si>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</si>
  <si>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</si>
  <si>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</si>
  <si>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</si>
  <si>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</si>
  <si>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</si>
  <si>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</si>
  <si>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</si>
  <si>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</si>
  <si>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</si>
  <si>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</si>
  <si>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</si>
  <si>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</si>
  <si>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</si>
  <si>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</si>
  <si>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</si>
  <si>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</si>
  <si>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</si>
  <si>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</si>
  <si>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</si>
  <si>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</si>
  <si>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</si>
  <si>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</si>
  <si>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</si>
  <si>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</si>
  <si>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</si>
  <si>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</si>
  <si>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</si>
  <si>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</si>
  <si>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</si>
  <si>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</si>
  <si>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</si>
  <si>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</si>
  <si>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</si>
  <si>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</si>
  <si>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</si>
  <si>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</si>
  <si>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</si>
  <si>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</si>
  <si>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</si>
  <si>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</si>
  <si>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</si>
  <si>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</si>
  <si>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</si>
  <si>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</si>
  <si>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</si>
  <si>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</si>
  <si>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</si>
  <si>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</si>
  <si>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</si>
  <si>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</si>
  <si>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</si>
  <si>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</si>
  <si>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</si>
  <si>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</si>
  <si>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</si>
  <si>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</si>
  <si>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</si>
  <si>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</si>
  <si>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</si>
  <si>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</si>
  <si>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</si>
  <si>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</si>
  <si>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</si>
  <si>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</si>
  <si>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</si>
  <si>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</si>
  <si>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</si>
  <si>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</si>
  <si>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</si>
  <si>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</si>
  <si>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</si>
  <si>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</si>
  <si>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</si>
  <si>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</si>
  <si>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</si>
  <si>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</si>
  <si>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</si>
  <si>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</si>
  <si>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</si>
  <si>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</si>
  <si>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</si>
  <si>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</si>
  <si>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</si>
  <si>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</si>
  <si>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</si>
  <si>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</si>
  <si>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</si>
  <si>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</si>
  <si>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</si>
  <si>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</si>
  <si>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</si>
  <si>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</si>
  <si>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</si>
  <si>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</si>
  <si>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</si>
  <si>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</si>
  <si>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</si>
  <si>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</si>
  <si>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</si>
  <si>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</si>
  <si>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</si>
  <si>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</si>
  <si>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</si>
  <si>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</si>
  <si>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</si>
  <si>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</si>
  <si>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</si>
  <si>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</si>
  <si>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</si>
  <si>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</si>
  <si>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</si>
  <si>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</si>
  <si>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</si>
  <si>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</si>
  <si>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</si>
  <si>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</si>
  <si>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</si>
  <si>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</si>
  <si>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</si>
  <si>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</si>
  <si>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</si>
  <si>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</si>
  <si>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</si>
  <si>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</si>
  <si>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</si>
  <si>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</si>
  <si>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</si>
  <si>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</si>
  <si>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</si>
  <si>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</si>
  <si>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</si>
  <si>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</si>
  <si>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</si>
  <si>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</si>
  <si>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</si>
  <si>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</si>
  <si>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</si>
  <si>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</si>
  <si>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</si>
  <si>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</si>
  <si>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</si>
  <si>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</si>
  <si>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</si>
  <si>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</si>
  <si>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</si>
  <si>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</si>
  <si>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</si>
  <si>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</si>
  <si>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</si>
  <si>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</si>
  <si>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</si>
  <si>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</si>
  <si>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</si>
  <si>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</si>
  <si>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</si>
  <si>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</si>
  <si>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</si>
  <si>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</si>
  <si>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</si>
  <si>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</si>
  <si>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</si>
  <si>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</si>
  <si>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</si>
  <si>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</si>
  <si>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</si>
  <si>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</si>
  <si>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</si>
  <si>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</si>
  <si>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</si>
  <si>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</si>
  <si>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</si>
  <si>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</si>
  <si>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</si>
  <si>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</si>
  <si>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</si>
  <si>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</si>
  <si>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</si>
  <si>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</si>
  <si>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</si>
  <si>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</si>
  <si>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</si>
  <si>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</si>
  <si>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</si>
  <si>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</si>
  <si>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</si>
  <si>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</si>
  <si>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</si>
  <si>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</si>
  <si>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</si>
  <si>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</si>
  <si>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</si>
  <si>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</si>
  <si>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</si>
  <si>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</si>
  <si>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</si>
  <si>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</si>
  <si>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</si>
  <si>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</si>
  <si>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</si>
  <si>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</si>
  <si>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</si>
  <si>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</si>
  <si>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</si>
  <si>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</si>
  <si>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</si>
  <si>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</si>
  <si>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</si>
  <si>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</si>
  <si>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</si>
  <si>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</si>
  <si>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</si>
  <si>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</si>
  <si>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</si>
  <si>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</si>
  <si>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</si>
  <si>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</si>
  <si>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</si>
  <si>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</si>
  <si>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</si>
  <si>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</si>
  <si>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</si>
  <si>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</si>
  <si>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</si>
  <si>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</si>
  <si>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</si>
  <si>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</si>
  <si>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</si>
  <si>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</si>
  <si>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</si>
  <si>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</si>
  <si>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</si>
  <si>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</si>
  <si>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</si>
  <si>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</si>
  <si>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</si>
  <si>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</si>
  <si>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</si>
  <si>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</si>
  <si>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</si>
  <si>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</si>
  <si>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</si>
  <si>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</si>
  <si>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</si>
  <si>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</si>
  <si>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</si>
  <si>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</si>
  <si>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</si>
  <si>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</si>
  <si>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</si>
  <si>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</si>
  <si>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</si>
  <si>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</si>
  <si>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</si>
  <si>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</si>
  <si>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</si>
  <si>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</si>
  <si>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</si>
  <si>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</si>
  <si>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</si>
  <si>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</si>
  <si>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</si>
  <si>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</si>
  <si>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</si>
  <si>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</si>
  <si>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</si>
  <si>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</si>
  <si>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</si>
  <si>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</si>
  <si>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</si>
  <si>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</si>
  <si>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</si>
  <si>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</si>
  <si>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</si>
  <si>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</si>
  <si>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</si>
  <si>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</si>
  <si>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</si>
  <si>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</si>
  <si>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</si>
  <si>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</si>
  <si>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</si>
  <si>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</si>
  <si>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</si>
  <si>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</si>
  <si>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</si>
  <si>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</si>
  <si>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</si>
  <si>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</si>
  <si>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</si>
  <si>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</si>
  <si>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</si>
  <si>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</si>
  <si>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</si>
  <si>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</si>
  <si>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</si>
  <si>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</si>
  <si>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</si>
  <si>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</si>
  <si>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</si>
  <si>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</si>
  <si>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</si>
  <si>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</si>
  <si>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</si>
  <si>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</si>
  <si>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</si>
  <si>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</si>
  <si>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</si>
  <si>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</si>
  <si>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</si>
  <si>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</si>
  <si>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</si>
  <si>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</si>
  <si>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</si>
  <si>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</si>
  <si>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</si>
  <si>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</si>
  <si>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</si>
  <si>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</si>
  <si>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</si>
  <si>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</si>
  <si>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</si>
  <si>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</si>
  <si>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</si>
  <si>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</si>
  <si>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</si>
  <si>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</si>
  <si>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</si>
  <si>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</si>
  <si>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</si>
  <si>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</si>
  <si>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</si>
  <si>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</si>
  <si>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</si>
  <si>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</si>
  <si>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</si>
  <si>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</si>
  <si>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</si>
  <si>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</si>
  <si>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</si>
  <si>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</si>
  <si>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</si>
  <si>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</si>
  <si>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</si>
  <si>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</si>
  <si>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</si>
  <si>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</si>
  <si>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</si>
  <si>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</si>
  <si>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</si>
  <si>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</si>
  <si>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</si>
  <si>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</si>
  <si>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</si>
  <si>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</si>
  <si>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</si>
  <si>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</si>
  <si>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</si>
  <si>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</si>
  <si>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</si>
  <si>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</si>
  <si>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</si>
  <si>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</si>
  <si>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</si>
  <si>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</si>
  <si>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</si>
  <si>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</si>
  <si>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</si>
  <si>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</si>
  <si>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</si>
  <si>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</si>
  <si>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</si>
  <si>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</si>
  <si>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</si>
  <si>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</si>
  <si>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</si>
  <si>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</si>
  <si>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</si>
  <si>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</si>
  <si>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</si>
  <si>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</si>
  <si>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</si>
  <si>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</si>
  <si>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</si>
  <si>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</si>
  <si>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</si>
  <si>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</si>
  <si>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</si>
  <si>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</si>
  <si>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</si>
  <si>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</si>
  <si>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</si>
  <si>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</si>
  <si>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</si>
  <si>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</si>
  <si>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</si>
  <si>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</si>
  <si>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</si>
  <si>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</si>
  <si>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</si>
  <si>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</si>
  <si>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</si>
  <si>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</si>
  <si>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</si>
  <si>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</si>
  <si>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</si>
  <si>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</si>
  <si>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</si>
  <si>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</si>
  <si>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</si>
  <si>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</si>
  <si>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</si>
  <si>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</si>
  <si>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</si>
  <si>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</si>
  <si>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</si>
  <si>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</si>
  <si>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</si>
  <si>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</si>
  <si>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</si>
  <si>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</si>
  <si>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</si>
  <si>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</si>
  <si>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</si>
  <si>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</si>
  <si>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</si>
  <si>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</si>
  <si>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</si>
  <si>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</si>
  <si>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</si>
  <si>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</si>
  <si>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</si>
  <si>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</si>
  <si>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</si>
  <si>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</si>
  <si>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</si>
  <si>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</si>
  <si>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</si>
  <si>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</si>
  <si>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</si>
  <si>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</si>
  <si>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</si>
  <si>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</si>
  <si>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</si>
  <si>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</si>
  <si>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</si>
  <si>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</si>
  <si>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</si>
  <si>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</si>
  <si>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</si>
  <si>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</si>
  <si>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</si>
  <si>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</si>
  <si>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</si>
  <si>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</si>
  <si>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</si>
  <si>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</si>
  <si>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</si>
  <si>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</si>
  <si>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</si>
  <si>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</si>
  <si>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</si>
  <si>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</si>
  <si>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</si>
  <si>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</si>
  <si>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</si>
  <si>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</si>
  <si>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</si>
  <si>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</si>
  <si>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</si>
  <si>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</si>
  <si>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</si>
  <si>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</si>
  <si>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</si>
  <si>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</si>
  <si>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</si>
  <si>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</si>
  <si>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</si>
  <si>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</si>
  <si>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</si>
  <si>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</si>
  <si>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</si>
  <si>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</si>
  <si>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</si>
  <si>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</si>
  <si>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</si>
  <si>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</si>
  <si>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</si>
  <si>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</si>
  <si>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</si>
  <si>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</si>
  <si>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</si>
  <si>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</si>
  <si>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</si>
  <si>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</si>
  <si>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</si>
  <si>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</si>
  <si>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</si>
  <si>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</si>
  <si>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</si>
  <si>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</si>
  <si>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</si>
  <si>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</si>
  <si>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</si>
  <si>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</si>
  <si>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</si>
  <si>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</si>
  <si>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</si>
  <si>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</si>
  <si>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</si>
  <si>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</si>
  <si>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</si>
  <si>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</si>
  <si>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</si>
  <si>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</si>
  <si>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</si>
  <si>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</si>
  <si>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</si>
  <si>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</si>
  <si>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</si>
  <si>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</si>
  <si>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</si>
  <si>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</si>
  <si>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</si>
  <si>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</si>
  <si>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</si>
  <si>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</si>
  <si>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</si>
  <si>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</si>
  <si>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</si>
  <si>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</si>
  <si>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</si>
  <si>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</si>
  <si>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</si>
  <si>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</si>
  <si>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</si>
  <si>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</si>
  <si>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</si>
  <si>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</si>
  <si>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</si>
  <si>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</si>
  <si>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</si>
  <si>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</si>
  <si>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</si>
  <si>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</si>
  <si>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</si>
  <si>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</si>
  <si>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</si>
  <si>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</si>
  <si>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</si>
  <si>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</si>
  <si>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</si>
  <si>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</si>
  <si>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</si>
  <si>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</si>
  <si>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</si>
  <si>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</si>
  <si>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</si>
  <si>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</si>
  <si>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</si>
  <si>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</si>
  <si>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</si>
  <si>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</si>
  <si>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</si>
  <si>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</si>
  <si>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</si>
  <si>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</si>
  <si>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</si>
  <si>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</si>
  <si>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</si>
  <si>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</si>
  <si>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</si>
  <si>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</si>
  <si>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</si>
  <si>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</si>
  <si>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</si>
  <si>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</si>
  <si>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</si>
  <si>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</si>
  <si>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</si>
  <si>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</si>
  <si>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</si>
  <si>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</si>
  <si>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</si>
  <si>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</si>
  <si>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</si>
  <si>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</si>
  <si>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</si>
  <si>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</si>
  <si>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</si>
  <si>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</si>
  <si>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</si>
  <si>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</si>
  <si>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</si>
  <si>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</si>
  <si>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</si>
  <si>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</si>
  <si>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</si>
  <si>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</si>
  <si>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</si>
  <si>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</si>
  <si>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</si>
  <si>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</si>
  <si>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</si>
  <si>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</si>
  <si>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</si>
  <si>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</si>
  <si>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</si>
  <si>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</si>
  <si>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</si>
  <si>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</si>
  <si>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</si>
  <si>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</si>
  <si>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</si>
  <si>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</si>
  <si>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</si>
  <si>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</si>
  <si>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</si>
  <si>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</si>
  <si>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</si>
  <si>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</si>
  <si>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</si>
  <si>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</si>
  <si>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</si>
  <si>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</si>
  <si>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</si>
  <si>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</si>
  <si>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</si>
  <si>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</si>
  <si>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</si>
  <si>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</si>
  <si>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</si>
  <si>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</si>
  <si>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</si>
  <si>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</si>
  <si>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</si>
  <si>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</si>
  <si>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</si>
  <si>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</si>
  <si>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</si>
  <si>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</si>
  <si>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</si>
  <si>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</si>
  <si>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</si>
  <si>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</si>
  <si>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</si>
  <si>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</si>
  <si>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</si>
  <si>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</si>
  <si>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</si>
  <si>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</si>
  <si>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</si>
  <si>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</si>
  <si>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</si>
  <si>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</si>
  <si>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</si>
  <si>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</si>
  <si>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</si>
  <si>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</si>
  <si>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</si>
  <si>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</si>
  <si>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</si>
  <si>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</si>
  <si>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</si>
  <si>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</si>
  <si>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</si>
  <si>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</si>
  <si>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</si>
  <si>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</si>
  <si>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</si>
  <si>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</si>
  <si>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</si>
  <si>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</si>
  <si>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</si>
  <si>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</si>
  <si>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</si>
  <si>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</si>
  <si>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</si>
  <si>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</si>
  <si>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</si>
  <si>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</si>
  <si>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</si>
  <si>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</si>
  <si>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</si>
  <si>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</si>
  <si>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</si>
  <si>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</si>
  <si>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</si>
  <si>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</si>
  <si>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</si>
  <si>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</si>
  <si>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</si>
  <si>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</si>
  <si>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</si>
  <si>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</si>
  <si>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</si>
  <si>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</si>
  <si>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</si>
  <si>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</si>
  <si>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</si>
  <si>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</si>
  <si>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</si>
  <si>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</si>
  <si>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</si>
  <si>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</si>
  <si>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</si>
  <si>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</si>
  <si>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</si>
  <si>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</si>
  <si>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</si>
  <si>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</si>
  <si>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</si>
  <si>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</si>
  <si>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</si>
  <si>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</si>
  <si>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</si>
  <si>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</si>
  <si>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</si>
  <si>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</si>
  <si>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</si>
  <si>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</si>
  <si>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</si>
  <si>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</si>
  <si>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</si>
  <si>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</si>
  <si>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</si>
  <si>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</si>
  <si>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</si>
  <si>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</si>
  <si>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</si>
  <si>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</si>
  <si>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</si>
  <si>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</si>
  <si>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</si>
  <si>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</si>
  <si>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</si>
  <si>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</si>
  <si>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</si>
  <si>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</si>
  <si>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</si>
  <si>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</si>
  <si>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</si>
  <si>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</si>
  <si>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</si>
  <si>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</si>
  <si>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</si>
  <si>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</si>
  <si>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</si>
  <si>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</si>
  <si>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</si>
  <si>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</si>
  <si>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</si>
  <si>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</si>
  <si>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</si>
  <si>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</si>
  <si>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</si>
  <si>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</si>
  <si>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</si>
  <si>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</si>
  <si>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</si>
  <si>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</si>
  <si>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</si>
  <si>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</si>
  <si>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</si>
  <si>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</si>
  <si>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</si>
  <si>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</si>
  <si>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</si>
  <si>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</si>
  <si>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</si>
  <si>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</si>
  <si>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</si>
  <si>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</si>
  <si>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</si>
  <si>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</si>
  <si>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</si>
  <si>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</si>
  <si>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</si>
  <si>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</si>
  <si>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</si>
  <si>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</si>
  <si>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</si>
  <si>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</si>
  <si>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</si>
  <si>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</si>
  <si>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</si>
  <si>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</si>
  <si>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</si>
  <si>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</si>
  <si>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</si>
  <si>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</si>
  <si>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</si>
  <si>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</si>
  <si>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</si>
  <si>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</si>
  <si>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</si>
  <si>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</si>
  <si>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</si>
  <si>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</si>
  <si>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</si>
  <si>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</si>
  <si>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</si>
  <si>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</si>
  <si>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</si>
  <si>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</si>
  <si>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</si>
  <si>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</si>
  <si>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</si>
  <si>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</si>
  <si>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</si>
  <si>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</si>
  <si>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</si>
  <si>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</si>
  <si>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</si>
  <si>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</si>
  <si>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</si>
  <si>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</si>
  <si>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</si>
  <si>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</si>
  <si>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</si>
  <si>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</si>
  <si>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</si>
  <si>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</si>
  <si>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</si>
  <si>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</si>
  <si>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</si>
  <si>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</si>
  <si>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</si>
  <si>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</si>
  <si>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</si>
  <si>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</si>
  <si>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</si>
  <si>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</si>
  <si>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</si>
  <si>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</si>
  <si>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</si>
  <si>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</si>
  <si>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</si>
  <si>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</si>
  <si>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</si>
  <si>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</si>
  <si>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</si>
  <si>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</si>
  <si>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</si>
  <si>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</si>
  <si>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</si>
  <si>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</si>
  <si>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</si>
  <si>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</si>
  <si>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</si>
  <si>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</si>
  <si>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</si>
  <si>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</si>
  <si>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</si>
  <si>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</si>
  <si>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</si>
  <si>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</si>
  <si>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</si>
  <si>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</si>
  <si>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</si>
  <si>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</si>
  <si>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</si>
  <si>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</si>
  <si>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</si>
  <si>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</si>
  <si>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</si>
  <si>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</si>
  <si>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</si>
  <si>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</si>
  <si>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</si>
  <si>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</si>
  <si>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</si>
  <si>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</si>
  <si>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</si>
  <si>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</si>
  <si>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</si>
  <si>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</si>
  <si>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</si>
  <si>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</si>
  <si>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</si>
  <si>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</si>
  <si>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</si>
  <si>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</si>
  <si>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</si>
  <si>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</si>
  <si>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</si>
  <si>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</si>
  <si>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</si>
  <si>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</si>
  <si>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</si>
  <si>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</si>
  <si>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</si>
  <si>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</si>
  <si>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</si>
  <si>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</si>
  <si>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</si>
  <si>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</si>
  <si>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</si>
  <si>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</si>
  <si>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</si>
  <si>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</si>
  <si>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</si>
  <si>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</si>
  <si>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</si>
  <si>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</si>
  <si>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</si>
  <si>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</si>
  <si>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</si>
  <si>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</si>
  <si>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</si>
  <si>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</si>
  <si>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</si>
  <si>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</si>
  <si>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</si>
  <si>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</si>
  <si>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</si>
  <si>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</si>
  <si>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</si>
  <si>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</si>
  <si>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</si>
  <si>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</si>
  <si>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</si>
  <si>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</si>
  <si>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</si>
  <si>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</si>
  <si>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</si>
  <si>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</si>
  <si>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</si>
  <si>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</si>
  <si>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</si>
  <si>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</si>
  <si>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</si>
  <si>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</si>
  <si>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</si>
  <si>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</si>
  <si>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</si>
  <si>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</si>
  <si>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</si>
  <si>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</si>
  <si>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</si>
  <si>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</si>
  <si>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</si>
  <si>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</si>
  <si>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</si>
  <si>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</si>
  <si>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</si>
  <si>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</si>
  <si>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</si>
  <si>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</si>
  <si>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</si>
  <si>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</si>
  <si>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</si>
  <si>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</si>
  <si>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</si>
  <si>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</si>
  <si>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</si>
  <si>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</si>
  <si>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</si>
  <si>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</si>
  <si>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</si>
  <si>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</si>
  <si>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</si>
  <si>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</si>
  <si>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</si>
  <si>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</si>
  <si>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</si>
  <si>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</si>
  <si>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</si>
  <si>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</si>
  <si>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</si>
  <si>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</si>
  <si>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</si>
  <si>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</si>
  <si>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</si>
  <si>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</si>
  <si>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</si>
  <si>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</si>
  <si>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</si>
  <si>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</si>
  <si>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</si>
  <si>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</si>
  <si>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</si>
  <si>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</si>
  <si>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</si>
  <si>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</si>
  <si>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</si>
  <si>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</si>
  <si>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</si>
  <si>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</si>
  <si>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</si>
  <si>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</si>
  <si>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</si>
  <si>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</si>
  <si>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</si>
  <si>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</si>
  <si>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</si>
  <si>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</si>
  <si>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</si>
  <si>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</si>
  <si>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</si>
  <si>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</si>
  <si>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</si>
  <si>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</si>
  <si>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</si>
  <si>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</si>
  <si>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</si>
  <si>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</si>
  <si>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</si>
  <si>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</si>
  <si>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</si>
  <si>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</si>
  <si>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</si>
  <si>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</si>
  <si>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</si>
  <si>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</si>
  <si>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</si>
  <si>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</si>
  <si>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</si>
  <si>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</si>
  <si>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</si>
  <si>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</si>
  <si>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</si>
  <si>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</si>
  <si>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</si>
  <si>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</si>
  <si>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</si>
  <si>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</si>
  <si>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</si>
  <si>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</si>
  <si>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</si>
  <si>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</si>
  <si>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</si>
  <si>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</si>
  <si>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</si>
  <si>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</si>
  <si>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</si>
  <si>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</si>
  <si>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</si>
  <si>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</si>
  <si>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</si>
  <si>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</si>
  <si>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</si>
  <si>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</si>
  <si>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</si>
  <si>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</si>
  <si>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</si>
  <si>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</si>
  <si>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</si>
  <si>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</si>
  <si>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</si>
  <si>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</si>
  <si>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</si>
  <si>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</si>
  <si>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</si>
  <si>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</si>
  <si>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</si>
  <si>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</si>
  <si>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</si>
  <si>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</si>
  <si>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</si>
  <si>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</si>
  <si>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</si>
  <si>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</si>
  <si>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</si>
  <si>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</si>
  <si>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</si>
  <si>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</si>
  <si>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</si>
  <si>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</si>
  <si>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</si>
  <si>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</si>
  <si>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</si>
  <si>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</si>
  <si>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</si>
  <si>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</si>
  <si>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</si>
  <si>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</si>
  <si>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</si>
  <si>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</si>
  <si>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</si>
  <si>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</si>
  <si>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</si>
  <si>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</si>
  <si>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</si>
  <si>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</si>
  <si>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</si>
  <si>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</si>
  <si>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</si>
  <si>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</si>
  <si>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</si>
  <si>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</si>
  <si>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</si>
  <si>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</si>
  <si>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</si>
  <si>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</si>
  <si>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</si>
  <si>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</si>
  <si>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</si>
  <si>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</si>
  <si>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</si>
  <si>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</si>
  <si>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</si>
  <si>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</si>
  <si>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</si>
  <si>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</si>
  <si>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</si>
  <si>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</si>
  <si>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</si>
  <si>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</si>
  <si>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</si>
  <si>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</si>
  <si>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</si>
  <si>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</si>
  <si>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</si>
  <si>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</si>
  <si>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</si>
  <si>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</si>
  <si>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</si>
  <si>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</si>
  <si>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</si>
  <si>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</si>
  <si>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</si>
  <si>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</si>
  <si>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</si>
  <si>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</si>
  <si>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</si>
  <si>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</si>
  <si>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</si>
  <si>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</si>
  <si>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</si>
  <si>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</si>
  <si>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</si>
  <si>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</si>
  <si>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</si>
  <si>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</si>
  <si>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</si>
  <si>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</si>
  <si>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</si>
  <si>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</si>
  <si>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</si>
  <si>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</si>
  <si>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</si>
  <si>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</si>
  <si>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</si>
  <si>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</si>
  <si>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</si>
  <si>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</si>
  <si>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</si>
  <si>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</si>
  <si>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</si>
  <si>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</si>
  <si>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</si>
  <si>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</si>
  <si>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</si>
  <si>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</si>
  <si>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</si>
  <si>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</si>
  <si>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</si>
  <si>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</si>
  <si>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</si>
  <si>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</si>
  <si>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</si>
  <si>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</si>
  <si>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</si>
  <si>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</si>
  <si>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</si>
  <si>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</si>
  <si>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</si>
  <si>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</si>
  <si>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</si>
  <si>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</si>
  <si>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</si>
  <si>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</si>
  <si>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</si>
  <si>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</si>
  <si>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</si>
  <si>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</si>
  <si>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</si>
  <si>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</si>
  <si>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</si>
  <si>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</si>
  <si>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</si>
  <si>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</si>
  <si>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</si>
  <si>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</si>
  <si>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</si>
  <si>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</si>
  <si>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</si>
  <si>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</si>
  <si>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</si>
  <si>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</si>
  <si>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</si>
  <si>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</si>
  <si>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</si>
  <si>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</si>
  <si>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</si>
  <si>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</si>
  <si>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</si>
  <si>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</si>
  <si>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</si>
  <si>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</si>
  <si>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</si>
  <si>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</si>
  <si>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</si>
  <si>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</si>
  <si>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</si>
  <si>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</si>
  <si>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</si>
  <si>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</si>
  <si>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</si>
  <si>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</si>
  <si>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</si>
  <si>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</si>
  <si>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</si>
  <si>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</si>
  <si>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</si>
  <si>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</si>
  <si>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</si>
  <si>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</si>
  <si>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</si>
  <si>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</si>
  <si>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</si>
  <si>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</si>
  <si>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</si>
  <si>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</si>
  <si>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</si>
  <si>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</si>
  <si>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</si>
  <si>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</si>
  <si>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</si>
  <si>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</si>
  <si>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</si>
  <si>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</si>
  <si>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</si>
  <si>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</si>
  <si>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</si>
  <si>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</si>
  <si>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</si>
  <si>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</si>
  <si>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</si>
  <si>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</si>
  <si>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</si>
  <si>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</si>
  <si>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</si>
  <si>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</si>
  <si>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</si>
  <si>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</si>
  <si>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</si>
  <si>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</si>
  <si>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</si>
  <si>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</si>
  <si>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</si>
  <si>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</si>
  <si>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</si>
  <si>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</si>
  <si>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</si>
  <si>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</si>
  <si>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</si>
  <si>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</si>
  <si>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</si>
  <si>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</si>
  <si>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</si>
  <si>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</si>
  <si>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</si>
  <si>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</si>
  <si>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</si>
  <si>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</si>
  <si>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</si>
  <si>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</si>
  <si>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</si>
  <si>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</si>
  <si>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</si>
  <si>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</si>
  <si>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</si>
  <si>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</si>
  <si>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</si>
  <si>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</si>
  <si>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</si>
  <si>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</si>
  <si>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</si>
  <si>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</si>
  <si>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</si>
  <si>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</si>
  <si>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</si>
  <si>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</si>
  <si>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</si>
  <si>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</si>
  <si>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</si>
  <si>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</si>
  <si>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</si>
  <si>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</si>
  <si>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</si>
  <si>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</si>
  <si>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</si>
  <si>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</si>
  <si>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</si>
  <si>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</si>
  <si>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</si>
  <si>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</si>
  <si>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</si>
  <si>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</si>
  <si>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</si>
  <si>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</si>
  <si>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</si>
  <si>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</si>
  <si>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</si>
  <si>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</si>
  <si>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</si>
  <si>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</si>
  <si>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</si>
  <si>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</si>
  <si>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</si>
  <si>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</si>
  <si>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</si>
  <si>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</si>
  <si>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</si>
  <si>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</si>
  <si>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</si>
  <si>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</si>
  <si>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</si>
  <si>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</si>
  <si>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</si>
  <si>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</si>
  <si>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</si>
  <si>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</si>
  <si>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</si>
  <si>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</si>
  <si>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</si>
  <si>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</si>
  <si>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</si>
  <si>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</si>
  <si>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</si>
  <si>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</si>
  <si>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</si>
  <si>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</si>
  <si>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</si>
  <si>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</si>
  <si>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</si>
  <si>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</si>
  <si>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</si>
  <si>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</si>
  <si>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</si>
  <si>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</si>
  <si>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</si>
  <si>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</si>
  <si>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</si>
  <si>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</si>
  <si>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</si>
  <si>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</si>
  <si>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</si>
  <si>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</si>
  <si>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</si>
  <si>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</si>
  <si>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</si>
  <si>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</si>
  <si>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</si>
  <si>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</si>
  <si>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</si>
  <si>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</si>
  <si>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</si>
  <si>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</si>
  <si>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</si>
  <si>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</si>
  <si>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</si>
  <si>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</si>
  <si>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</si>
  <si>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</si>
  <si>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</si>
  <si>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</si>
  <si>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</si>
  <si>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</si>
  <si>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</si>
  <si>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</si>
  <si>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</si>
  <si>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</si>
  <si>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</si>
  <si>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</si>
  <si>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</si>
  <si>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</si>
  <si>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</si>
  <si>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</si>
  <si>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</si>
  <si>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</si>
  <si>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</si>
  <si>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</si>
  <si>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</si>
  <si>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</si>
  <si>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</si>
  <si>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</si>
  <si>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</si>
  <si>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</si>
  <si>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</si>
  <si>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</si>
  <si>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</si>
  <si>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</si>
  <si>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</si>
  <si>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</si>
  <si>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</si>
  <si>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</si>
  <si>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</si>
  <si>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</si>
  <si>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</si>
  <si>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</si>
  <si>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</si>
  <si>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</si>
  <si>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</si>
  <si>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</si>
  <si>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</si>
  <si>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</si>
  <si>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</si>
  <si>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</si>
  <si>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</si>
  <si>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</si>
  <si>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</si>
  <si>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</si>
  <si>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</si>
  <si>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</si>
  <si>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</si>
  <si>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</si>
  <si>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</si>
  <si>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</si>
  <si>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</si>
  <si>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</si>
  <si>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</si>
  <si>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</si>
  <si>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</si>
  <si>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</si>
  <si>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</si>
  <si>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</si>
  <si>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</si>
  <si>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</si>
  <si>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</si>
  <si>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</si>
  <si>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</si>
  <si>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</si>
  <si>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</si>
  <si>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</si>
  <si>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</si>
  <si>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</si>
  <si>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</si>
  <si>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</si>
  <si>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</si>
  <si>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</si>
  <si>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</si>
  <si>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</si>
  <si>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</si>
  <si>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</si>
  <si>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</si>
  <si>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</si>
  <si>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</si>
  <si>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</si>
  <si>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</si>
  <si>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</si>
  <si>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</si>
  <si>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</si>
  <si>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</si>
  <si>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</si>
  <si>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</si>
  <si>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</si>
  <si>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</si>
  <si>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</si>
  <si>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</si>
  <si>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</si>
  <si>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</si>
  <si>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</si>
  <si>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</si>
  <si>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</si>
  <si>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</si>
  <si>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</si>
  <si>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</si>
  <si>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</si>
  <si>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</si>
  <si>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</si>
  <si>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</si>
  <si>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</si>
  <si>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</si>
  <si>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</si>
  <si>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</si>
  <si>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</si>
  <si>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</si>
  <si>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</si>
  <si>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</si>
  <si>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</si>
  <si>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</si>
  <si>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</si>
  <si>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</si>
  <si>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</si>
  <si>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</si>
  <si>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</si>
  <si>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</si>
  <si>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</si>
  <si>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</si>
  <si>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</si>
  <si>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</si>
  <si>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</si>
  <si>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</si>
  <si>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</si>
  <si>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</si>
  <si>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</si>
  <si>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</si>
  <si>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</si>
  <si>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</si>
  <si>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</si>
  <si>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</si>
  <si>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</si>
  <si>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</si>
  <si>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</si>
  <si>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</si>
  <si>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</si>
  <si>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</si>
  <si>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</si>
  <si>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</si>
  <si>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</si>
  <si>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</si>
  <si>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</si>
  <si>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</si>
  <si>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</si>
  <si>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</si>
  <si>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</si>
  <si>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</si>
  <si>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</si>
  <si>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</si>
  <si>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</si>
  <si>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</si>
  <si>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</si>
  <si>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</si>
  <si>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</si>
  <si>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</si>
  <si>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</si>
  <si>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</si>
  <si>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</si>
  <si>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</si>
  <si>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</si>
  <si>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</si>
  <si>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</si>
  <si>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</si>
  <si>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</si>
  <si>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</si>
  <si>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</si>
  <si>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</si>
  <si>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</si>
  <si>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</si>
  <si>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</si>
  <si>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</si>
  <si>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</si>
  <si>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</si>
  <si>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</si>
  <si>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</si>
  <si>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</si>
  <si>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</si>
  <si>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</si>
  <si>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</si>
  <si>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</si>
  <si>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</si>
  <si>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</si>
  <si>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</si>
  <si>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</si>
  <si>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</si>
  <si>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</si>
  <si>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</si>
  <si>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</si>
  <si>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</si>
  <si>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</si>
  <si>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</si>
  <si>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</si>
  <si>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</si>
  <si>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</si>
  <si>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</si>
  <si>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</si>
  <si>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</si>
  <si>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</si>
  <si>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</si>
  <si>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</si>
  <si>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</si>
  <si>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</si>
  <si>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</si>
  <si>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</si>
  <si>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</si>
  <si>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</si>
  <si>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</si>
  <si>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</si>
  <si>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</si>
  <si>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</si>
  <si>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</si>
  <si>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</si>
  <si>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</si>
  <si>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</si>
  <si>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</si>
  <si>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</si>
  <si>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</si>
  <si>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</si>
  <si>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</si>
  <si>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</si>
  <si>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</si>
  <si>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</si>
  <si>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</si>
  <si>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</si>
  <si>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</si>
  <si>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</si>
  <si>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</si>
  <si>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</si>
  <si>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</si>
  <si>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</si>
  <si>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</si>
  <si>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</si>
  <si>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</si>
  <si>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</si>
  <si>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</si>
  <si>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</si>
  <si>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</si>
  <si>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</si>
  <si>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</si>
  <si>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</si>
  <si>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</si>
  <si>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</si>
  <si>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</si>
  <si>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</si>
  <si>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</si>
  <si>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</si>
  <si>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</si>
  <si>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</si>
  <si>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</si>
  <si>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</si>
  <si>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</si>
  <si>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</si>
  <si>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</si>
  <si>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</si>
  <si>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</si>
  <si>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</si>
  <si>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</si>
  <si>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</si>
  <si>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</si>
  <si>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</si>
  <si>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</si>
  <si>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</si>
  <si>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</si>
  <si>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</si>
  <si>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</si>
  <si>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</si>
  <si>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</si>
  <si>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</si>
  <si>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</si>
  <si>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</si>
  <si>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</si>
  <si>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</si>
  <si>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</si>
  <si>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</si>
  <si>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</si>
  <si>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</si>
  <si>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</si>
  <si>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</si>
  <si>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</si>
  <si>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</si>
  <si>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</si>
  <si>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</si>
  <si>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</si>
  <si>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</si>
  <si>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</si>
  <si>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</si>
  <si>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</si>
  <si>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</si>
  <si>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</si>
  <si>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</si>
  <si>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</si>
  <si>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</si>
  <si>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</si>
  <si>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</si>
  <si>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</si>
  <si>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</si>
  <si>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</si>
  <si>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</si>
  <si>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</si>
  <si>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</si>
  <si>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</si>
  <si>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</si>
  <si>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</si>
  <si>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</si>
  <si>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</si>
  <si>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</si>
  <si>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</si>
  <si>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</si>
  <si>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</si>
  <si>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</si>
  <si>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</si>
  <si>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</si>
  <si>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</si>
  <si>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</si>
  <si>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</si>
  <si>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</si>
  <si>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</si>
  <si>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</si>
  <si>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</si>
  <si>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</si>
  <si>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</si>
  <si>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</si>
  <si>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</si>
  <si>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</si>
  <si>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</si>
  <si>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</si>
  <si>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</si>
  <si>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</si>
  <si>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</si>
  <si>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</si>
  <si>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</si>
  <si>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</si>
  <si>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</si>
  <si>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</si>
  <si>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</si>
  <si>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</si>
  <si>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</si>
  <si>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</si>
  <si>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</si>
  <si>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</si>
  <si>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</si>
  <si>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</si>
  <si>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</si>
  <si>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</si>
  <si>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</si>
  <si>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</si>
  <si>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</si>
  <si>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</si>
  <si>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</si>
  <si>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</si>
  <si>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</si>
  <si>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</si>
  <si>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</si>
  <si>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</si>
  <si>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</si>
  <si>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</si>
  <si>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</si>
  <si>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</si>
  <si>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</si>
  <si>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</si>
  <si>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</si>
  <si>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</si>
  <si>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</si>
  <si>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</si>
  <si>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</si>
  <si>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</si>
  <si>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</si>
  <si>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</si>
  <si>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</si>
  <si>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</si>
  <si>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</si>
  <si>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</si>
  <si>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</si>
  <si>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</si>
  <si>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</si>
  <si>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</si>
  <si>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</si>
  <si>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</si>
  <si>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</si>
  <si>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</si>
  <si>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</si>
  <si>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</si>
  <si>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</si>
  <si>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</si>
  <si>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</si>
  <si>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</si>
  <si>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</si>
  <si>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</si>
  <si>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</si>
  <si>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</si>
  <si>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</si>
  <si>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</si>
  <si>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</si>
  <si>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</si>
  <si>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</si>
  <si>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</si>
  <si>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</si>
  <si>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</si>
  <si>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</si>
  <si>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</si>
  <si>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</si>
  <si>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</si>
  <si>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</si>
  <si>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</si>
  <si>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</si>
  <si>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</si>
  <si>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</si>
  <si>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</si>
  <si>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</si>
  <si>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</si>
  <si>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</si>
  <si>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</si>
  <si>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</si>
  <si>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</si>
  <si>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</si>
  <si>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</si>
  <si>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</si>
  <si>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</si>
  <si>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</si>
  <si>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</si>
  <si>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</si>
  <si>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</si>
  <si>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</si>
  <si>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</si>
  <si>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</si>
  <si>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</si>
  <si>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</si>
  <si>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</si>
  <si>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</si>
  <si>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</si>
  <si>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</si>
  <si>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</si>
  <si>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</si>
  <si>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</si>
  <si>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</si>
  <si>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</si>
  <si>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</si>
  <si>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</si>
  <si>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</si>
  <si>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</si>
  <si>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</si>
  <si>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</si>
  <si>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</si>
  <si>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</si>
  <si>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</si>
  <si>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</si>
  <si>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</si>
  <si>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</si>
  <si>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</si>
  <si>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</si>
  <si>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</si>
  <si>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</si>
  <si>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</si>
  <si>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</si>
  <si>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</si>
  <si>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</si>
  <si>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</si>
  <si>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</si>
  <si>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</si>
  <si>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</si>
  <si>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</si>
  <si>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</si>
  <si>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</si>
  <si>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</si>
  <si>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</si>
  <si>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</si>
  <si>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</si>
  <si>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</si>
  <si>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</si>
  <si>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</si>
  <si>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</si>
  <si>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</si>
  <si>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</si>
  <si>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</si>
  <si>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</si>
  <si>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</si>
  <si>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</si>
  <si>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</si>
  <si>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</si>
  <si>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</si>
  <si>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</si>
  <si>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</si>
  <si>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</si>
  <si>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</si>
  <si>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</si>
  <si>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</si>
  <si>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</si>
  <si>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</si>
  <si>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</si>
  <si>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</si>
  <si>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</si>
  <si>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</si>
  <si>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</si>
  <si>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</si>
  <si>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</si>
  <si>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</si>
  <si>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</si>
  <si>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</si>
  <si>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</si>
  <si>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</si>
  <si>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</si>
  <si>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</si>
  <si>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</si>
  <si>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</si>
  <si>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</si>
  <si>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</si>
  <si>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</si>
  <si>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</si>
  <si>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</si>
  <si>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</si>
  <si>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</si>
  <si>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</si>
  <si>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</si>
  <si>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</si>
  <si>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</si>
  <si>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</si>
  <si>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</si>
  <si>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</si>
  <si>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</si>
  <si>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</si>
  <si>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</si>
  <si>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</si>
  <si>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</si>
  <si>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</si>
  <si>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</si>
  <si>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</si>
  <si>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</si>
  <si>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</si>
  <si>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</si>
  <si>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</si>
  <si>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</si>
  <si>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</si>
  <si>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</si>
  <si>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</si>
  <si>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</si>
  <si>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</si>
  <si>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</si>
  <si>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</si>
  <si>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</si>
  <si>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</si>
  <si>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</si>
  <si>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</si>
  <si>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</si>
  <si>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</si>
  <si>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</si>
  <si>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</si>
  <si>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</si>
  <si>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</si>
  <si>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</si>
  <si>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</si>
  <si>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</si>
  <si>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</si>
  <si>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</si>
  <si>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</si>
  <si>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</si>
  <si>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</si>
  <si>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</si>
  <si>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</si>
  <si>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</si>
  <si>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</si>
  <si>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</si>
  <si>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</si>
  <si>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</si>
  <si>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</si>
  <si>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</si>
  <si>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</si>
  <si>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</si>
  <si>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</si>
  <si>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</si>
  <si>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</si>
  <si>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</si>
  <si>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</si>
  <si>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</si>
  <si>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</si>
  <si>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</si>
  <si>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</si>
  <si>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</si>
  <si>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</si>
  <si>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</si>
  <si>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</si>
  <si>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</si>
  <si>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</si>
  <si>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</si>
  <si>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</si>
  <si>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</si>
  <si>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</si>
  <si>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</si>
  <si>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</si>
  <si>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</si>
  <si>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</si>
  <si>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</si>
  <si>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</si>
  <si>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</si>
  <si>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</si>
  <si>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</si>
  <si>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</si>
  <si>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</si>
  <si>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</si>
  <si>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</si>
  <si>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</si>
  <si>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</si>
  <si>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</si>
  <si>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</si>
  <si>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</si>
  <si>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</si>
  <si>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</si>
  <si>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</si>
  <si>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</si>
  <si>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</si>
  <si>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</si>
  <si>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</si>
  <si>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</si>
  <si>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</si>
  <si>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</si>
  <si>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</si>
  <si>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</si>
  <si>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</si>
  <si>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</si>
  <si>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</si>
  <si>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</si>
  <si>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</si>
  <si>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</si>
  <si>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</si>
  <si>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</si>
  <si>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</si>
  <si>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</si>
  <si>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</si>
  <si>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</si>
  <si>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</si>
  <si>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</si>
  <si>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</si>
  <si>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</si>
  <si>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</si>
  <si>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</si>
  <si>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</si>
  <si>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</si>
  <si>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</si>
  <si>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</si>
  <si>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</si>
  <si>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</si>
  <si>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</si>
  <si>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</si>
  <si>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</si>
  <si>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</si>
  <si>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</si>
  <si>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</si>
  <si>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</si>
  <si>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</si>
  <si>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</si>
  <si>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</si>
  <si>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</si>
  <si>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</si>
  <si>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</si>
  <si>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</si>
  <si>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</si>
  <si>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</si>
  <si>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</si>
  <si>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</si>
  <si>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</si>
  <si>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</si>
  <si>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</si>
  <si>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</si>
  <si>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</si>
  <si>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</si>
  <si>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</si>
  <si>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</si>
  <si>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</si>
  <si>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</si>
  <si>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</si>
  <si>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</si>
  <si>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</si>
  <si>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</si>
  <si>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</si>
  <si>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</si>
  <si>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</si>
  <si>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</si>
  <si>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</si>
  <si>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</si>
  <si>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</si>
  <si>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</si>
  <si>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</si>
  <si>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</si>
  <si>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</si>
  <si>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</si>
  <si>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</si>
  <si>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</si>
  <si>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</si>
  <si>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</si>
  <si>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</si>
  <si>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</si>
  <si>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</si>
  <si>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</si>
  <si>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</si>
  <si>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</si>
  <si>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</si>
  <si>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</si>
  <si>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</si>
  <si>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</si>
  <si>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</si>
  <si>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</si>
  <si>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</si>
  <si>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</si>
  <si>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</si>
  <si>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</si>
  <si>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</si>
  <si>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</si>
  <si>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</si>
  <si>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</si>
  <si>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</si>
  <si>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</si>
  <si>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</si>
  <si>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</si>
  <si>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</si>
  <si>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</si>
  <si>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</si>
  <si>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</si>
  <si>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</si>
  <si>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</si>
  <si>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</si>
  <si>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</si>
  <si>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</si>
  <si>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</si>
  <si>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</si>
  <si>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</si>
  <si>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</si>
  <si>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</si>
  <si>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</si>
  <si>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</si>
  <si>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</si>
  <si>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</si>
  <si>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</si>
  <si>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</si>
  <si>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</si>
  <si>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</si>
  <si>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</si>
  <si>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</si>
  <si>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</si>
  <si>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</si>
  <si>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</si>
  <si>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</si>
  <si>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</si>
  <si>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</si>
  <si>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</si>
  <si>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</si>
  <si>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</si>
  <si>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</si>
  <si>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</si>
  <si>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</si>
  <si>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</si>
  <si>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</si>
  <si>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</si>
  <si>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</si>
  <si>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</si>
  <si>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</si>
  <si>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</si>
  <si>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</si>
  <si>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</si>
  <si>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</si>
  <si>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</si>
  <si>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</si>
  <si>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</si>
  <si>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</si>
  <si>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</si>
  <si>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</si>
  <si>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</si>
  <si>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</si>
  <si>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</si>
  <si>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</si>
  <si>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</si>
  <si>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</si>
  <si>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</si>
  <si>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</si>
  <si>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</si>
  <si>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</si>
  <si>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</si>
  <si>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</si>
  <si>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</si>
  <si>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</si>
  <si>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</si>
  <si>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</si>
  <si>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</si>
  <si>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</si>
  <si>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</si>
  <si>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</si>
  <si>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</si>
  <si>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</si>
  <si>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</si>
  <si>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</si>
  <si>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</si>
  <si>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</si>
  <si>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</si>
  <si>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</si>
  <si>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</si>
  <si>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</si>
  <si>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</si>
  <si>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</si>
  <si>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</si>
  <si>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</si>
  <si>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</si>
  <si>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</si>
  <si>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</si>
  <si>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</si>
  <si>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</si>
  <si>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</si>
  <si>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</si>
  <si>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</si>
  <si>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</si>
  <si>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</si>
  <si>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</si>
  <si>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</si>
  <si>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</si>
  <si>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</si>
  <si>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</si>
  <si>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</si>
  <si>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</si>
  <si>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</si>
  <si>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</si>
  <si>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</si>
  <si>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</si>
  <si>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</si>
  <si>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</si>
  <si>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</si>
  <si>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</si>
  <si>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</si>
  <si>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</si>
  <si>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</si>
  <si>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</si>
  <si>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</si>
  <si>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</si>
  <si>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</si>
  <si>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</si>
  <si>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</si>
  <si>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</si>
  <si>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</si>
  <si>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</si>
  <si>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</si>
  <si>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</si>
  <si>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</si>
  <si>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</si>
  <si>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</si>
  <si>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</si>
  <si>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</si>
  <si>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</si>
  <si>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</si>
  <si>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</si>
  <si>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</si>
  <si>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</si>
  <si>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</si>
  <si>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</si>
  <si>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</si>
  <si>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</si>
  <si>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</si>
  <si>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</si>
  <si>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</si>
  <si>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</si>
  <si>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</si>
  <si>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</si>
  <si>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</si>
  <si>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</si>
  <si>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</si>
  <si>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</si>
  <si>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</si>
  <si>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</si>
  <si>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</si>
  <si>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</si>
  <si>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</si>
  <si>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</si>
  <si>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</si>
  <si>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</si>
  <si>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</si>
  <si>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</si>
  <si>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</si>
  <si>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</si>
  <si>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</si>
  <si>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</si>
  <si>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</si>
  <si>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</si>
  <si>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</si>
  <si>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</si>
  <si>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</si>
  <si>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</si>
  <si>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</si>
  <si>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</si>
  <si>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</si>
  <si>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</si>
  <si>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</si>
  <si>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</si>
  <si>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</si>
  <si>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</si>
  <si>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</si>
  <si>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</si>
  <si>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</si>
  <si>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</si>
  <si>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</si>
  <si>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</si>
  <si>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</si>
  <si>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</si>
  <si>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</si>
  <si>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</si>
  <si>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</si>
  <si>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</si>
  <si>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</si>
  <si>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</si>
  <si>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</si>
  <si>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</si>
  <si>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</si>
  <si>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</si>
  <si>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</si>
  <si>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</si>
  <si>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</si>
  <si>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</si>
  <si>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</si>
  <si>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</si>
  <si>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</si>
  <si>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</si>
  <si>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</si>
  <si>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</si>
  <si>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</si>
  <si>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</si>
  <si>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</si>
  <si>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</si>
  <si>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</si>
  <si>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</si>
  <si>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</si>
  <si>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</si>
  <si>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</si>
  <si>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</si>
  <si>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</si>
  <si>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</si>
  <si>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</si>
  <si>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</si>
  <si>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</si>
  <si>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</si>
  <si>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</si>
  <si>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</si>
  <si>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</si>
  <si>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</si>
  <si>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</si>
  <si>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</si>
  <si>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</si>
  <si>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</si>
  <si>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</si>
  <si>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</si>
  <si>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</si>
  <si>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</si>
  <si>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</si>
  <si>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</si>
  <si>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</si>
  <si>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</si>
  <si>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</si>
  <si>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</si>
  <si>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</si>
  <si>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</si>
  <si>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</si>
  <si>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</si>
  <si>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</si>
  <si>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</si>
  <si>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</si>
  <si>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</si>
  <si>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</si>
  <si>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</si>
  <si>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</si>
  <si>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</si>
  <si>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</si>
  <si>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</si>
  <si>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</si>
  <si>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</si>
  <si>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</si>
  <si>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</si>
  <si>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</si>
  <si>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</si>
  <si>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</si>
  <si>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</si>
  <si>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</si>
  <si>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</si>
  <si>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</si>
  <si>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</si>
  <si>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</si>
  <si>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</si>
  <si>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</si>
  <si>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</si>
  <si>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</si>
  <si>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</si>
  <si>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</si>
  <si>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</si>
  <si>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</si>
  <si>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</si>
  <si>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</si>
  <si>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</si>
  <si>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</si>
  <si>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</si>
  <si>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</si>
  <si>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</si>
  <si>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</si>
  <si>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</si>
  <si>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</si>
  <si>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</si>
  <si>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</si>
  <si>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</si>
  <si>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</si>
  <si>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</si>
  <si>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</si>
  <si>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</si>
  <si>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</si>
  <si>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</si>
  <si>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</si>
  <si>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</si>
  <si>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</si>
  <si>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</si>
  <si>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</si>
  <si>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</si>
  <si>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</si>
  <si>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</si>
  <si>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</si>
  <si>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</si>
  <si>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</si>
  <si>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</si>
  <si>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</si>
  <si>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</si>
  <si>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</si>
  <si>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</si>
  <si>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</si>
  <si>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</si>
  <si>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</si>
  <si>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</si>
  <si>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</si>
  <si>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</si>
  <si>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</si>
  <si>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</si>
  <si>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</si>
  <si>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</si>
  <si>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</si>
  <si>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</si>
  <si>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</si>
  <si>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</si>
  <si>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</si>
  <si>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</si>
  <si>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</si>
  <si>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</si>
  <si>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</si>
  <si>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</si>
  <si>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</si>
  <si>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</si>
  <si>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</si>
  <si>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</si>
  <si>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</si>
  <si>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</si>
  <si>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</si>
  <si>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</si>
  <si>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</si>
  <si>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</si>
  <si>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</si>
  <si>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</si>
  <si>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</si>
  <si>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</si>
  <si>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</si>
  <si>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</si>
  <si>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</si>
  <si>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</si>
  <si>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</si>
  <si>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</si>
  <si>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</si>
  <si>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</si>
  <si>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</si>
  <si>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</si>
  <si>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</si>
  <si>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</si>
  <si>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</si>
  <si>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</si>
  <si>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</si>
  <si>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</si>
  <si>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</si>
  <si>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</si>
  <si>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</si>
  <si>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</si>
  <si>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</si>
  <si>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</si>
  <si>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</si>
  <si>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</si>
  <si>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</si>
  <si>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</si>
  <si>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</si>
  <si>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</si>
  <si>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</si>
  <si>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</si>
  <si>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</si>
  <si>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</si>
  <si>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</si>
  <si>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</si>
  <si>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</si>
  <si>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</si>
  <si>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</si>
  <si>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</si>
  <si>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</si>
  <si>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</si>
  <si>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</si>
  <si>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</si>
  <si>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</si>
  <si>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</si>
  <si>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</si>
  <si>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</si>
  <si>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</si>
  <si>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</si>
  <si>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</si>
  <si>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</si>
  <si>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</si>
  <si>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</si>
  <si>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</si>
  <si>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</si>
  <si>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</si>
  <si>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</si>
  <si>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</si>
  <si>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</si>
  <si>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</si>
  <si>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</si>
  <si>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</si>
  <si>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</si>
  <si>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</si>
  <si>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</si>
  <si>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</si>
  <si>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</si>
  <si>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</si>
  <si>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</si>
  <si>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</si>
  <si>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</si>
  <si>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</si>
  <si>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</si>
  <si>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</si>
  <si>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</si>
  <si>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</si>
  <si>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</si>
  <si>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</si>
  <si>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</si>
  <si>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</si>
  <si>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</si>
  <si>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</si>
  <si>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</si>
  <si>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</si>
  <si>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</si>
  <si>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</si>
  <si>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</si>
  <si>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</si>
  <si>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</si>
  <si>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</si>
  <si>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</si>
  <si>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</si>
  <si>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</si>
  <si>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</si>
  <si>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</si>
  <si>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</si>
  <si>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</si>
  <si>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</si>
  <si>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</si>
  <si>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</si>
  <si>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</si>
  <si>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</si>
  <si>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</si>
  <si>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</si>
  <si>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</si>
  <si>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</si>
  <si>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</si>
  <si>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</si>
  <si>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</si>
  <si>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</si>
  <si>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</si>
  <si>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</si>
  <si>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</si>
  <si>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</si>
  <si>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</si>
  <si>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</si>
  <si>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</si>
  <si>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</si>
  <si>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</si>
  <si>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</si>
  <si>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</si>
  <si>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</si>
  <si>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</si>
  <si>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</si>
  <si>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</si>
  <si>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</si>
  <si>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</si>
  <si>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</si>
  <si>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</si>
  <si>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</si>
  <si>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</si>
  <si>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</si>
  <si>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</si>
  <si>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</si>
  <si>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</si>
  <si>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</si>
  <si>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</si>
  <si>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</si>
  <si>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</si>
  <si>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</si>
  <si>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</si>
  <si>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</si>
  <si>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</si>
  <si>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</si>
  <si>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</si>
  <si>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</si>
  <si>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</si>
  <si>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</si>
  <si>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</si>
  <si>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</si>
  <si>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</si>
  <si>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</si>
  <si>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</si>
  <si>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</si>
  <si>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</si>
  <si>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</si>
  <si>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</si>
  <si>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</si>
  <si>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</si>
  <si>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</si>
  <si>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</si>
  <si>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</si>
  <si>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</si>
  <si>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</si>
  <si>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</si>
  <si>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</si>
  <si>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</si>
  <si>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</si>
  <si>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</si>
  <si>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</si>
  <si>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</si>
  <si>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</si>
  <si>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</si>
  <si>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</si>
  <si>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</si>
  <si>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</si>
  <si>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</si>
  <si>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</si>
  <si>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</si>
  <si>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</si>
  <si>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</si>
  <si>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</si>
  <si>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</si>
  <si>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</si>
  <si>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</si>
  <si>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</si>
  <si>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</si>
  <si>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</si>
  <si>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</si>
  <si>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</si>
  <si>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</si>
  <si>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</si>
  <si>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</si>
  <si>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</si>
  <si>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</si>
  <si>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</si>
  <si>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</si>
  <si>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</si>
  <si>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</si>
  <si>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</si>
  <si>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</si>
  <si>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</si>
  <si>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</si>
  <si>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</si>
  <si>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</si>
  <si>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</si>
  <si>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</si>
  <si>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</si>
  <si>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</si>
  <si>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</si>
  <si>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</si>
  <si>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</si>
  <si>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</si>
  <si>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</si>
  <si>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</si>
  <si>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</si>
  <si>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</si>
  <si>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</si>
  <si>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</si>
  <si>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</si>
  <si>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</si>
  <si>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</si>
  <si>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</si>
  <si>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</si>
  <si>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</si>
  <si>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</si>
  <si>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</si>
  <si>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</si>
  <si>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</si>
  <si>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</si>
  <si>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</si>
  <si>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</si>
  <si>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</si>
  <si>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</si>
  <si>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</si>
  <si>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</si>
  <si>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</si>
  <si>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</si>
  <si>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</si>
  <si>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</si>
  <si>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</si>
  <si>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</si>
  <si>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</si>
  <si>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</si>
  <si>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</si>
  <si>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</si>
  <si>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</si>
  <si>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</si>
  <si>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</si>
  <si>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</si>
  <si>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</si>
  <si>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</si>
  <si>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</si>
  <si>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</si>
  <si>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</si>
  <si>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</si>
  <si>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</si>
  <si>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</si>
  <si>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</si>
  <si>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</si>
  <si>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</si>
  <si>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</si>
  <si>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</si>
  <si>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</si>
  <si>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</si>
  <si>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</si>
  <si>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</si>
  <si>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</si>
  <si>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</si>
  <si>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</si>
  <si>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</si>
  <si>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</si>
  <si>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</si>
  <si>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</si>
  <si>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</si>
  <si>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</si>
  <si>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</si>
  <si>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</si>
  <si>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</si>
  <si>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</si>
  <si>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</si>
  <si>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</si>
  <si>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</si>
  <si>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</si>
  <si>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</si>
  <si>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</si>
  <si>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</si>
  <si>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</si>
  <si>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</si>
  <si>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</si>
  <si>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</si>
  <si>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</si>
  <si>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</si>
  <si>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</si>
  <si>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</si>
  <si>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</si>
  <si>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</si>
  <si>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</si>
  <si>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</si>
  <si>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</si>
  <si>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</si>
  <si>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</si>
  <si>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</si>
  <si>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</si>
  <si>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</si>
  <si>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</si>
  <si>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</si>
  <si>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</si>
  <si>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</si>
  <si>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</si>
  <si>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</si>
  <si>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</si>
  <si>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</si>
  <si>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</si>
  <si>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</si>
  <si>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</si>
  <si>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</si>
  <si>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</si>
  <si>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</si>
  <si>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</si>
  <si>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</si>
  <si>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</si>
  <si>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</si>
  <si>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</si>
  <si>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</si>
  <si>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</si>
  <si>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</si>
  <si>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</si>
  <si>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</si>
  <si>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</si>
  <si>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</si>
  <si>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</si>
  <si>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</si>
  <si>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</si>
  <si>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</si>
  <si>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</si>
  <si>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</si>
  <si>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</si>
  <si>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</si>
  <si>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</si>
  <si>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</si>
  <si>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</si>
  <si>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</si>
  <si>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</si>
  <si>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</si>
  <si>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</si>
  <si>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</si>
  <si>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</si>
  <si>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</si>
  <si>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</si>
  <si>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</si>
  <si>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</si>
  <si>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</si>
  <si>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</si>
  <si>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</si>
  <si>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</si>
  <si>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</si>
  <si>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</si>
  <si>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</si>
  <si>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</si>
  <si>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</si>
  <si>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</si>
  <si>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</si>
  <si>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</si>
  <si>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</si>
  <si>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</si>
  <si>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</si>
  <si>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</si>
  <si>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</si>
  <si>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</si>
  <si>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</si>
  <si>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</si>
  <si>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</si>
  <si>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</si>
  <si>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</si>
  <si>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</si>
  <si>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</si>
  <si>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</si>
  <si>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</si>
  <si>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</si>
  <si>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</si>
  <si>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</si>
  <si>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</si>
  <si>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</si>
  <si>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</si>
  <si>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</si>
  <si>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</si>
  <si>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</si>
  <si>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</si>
  <si>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</si>
  <si>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</si>
  <si>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</si>
  <si>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</si>
  <si>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</si>
  <si>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</si>
  <si>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</si>
  <si>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</si>
  <si>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</si>
  <si>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</si>
  <si>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</si>
  <si>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</si>
  <si>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</si>
  <si>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</si>
  <si>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</si>
  <si>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</si>
  <si>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</si>
  <si>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</si>
  <si>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</si>
  <si>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</si>
  <si>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</si>
  <si>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</si>
  <si>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</si>
  <si>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</si>
  <si>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</si>
  <si>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</si>
  <si>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</si>
  <si>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</si>
  <si>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</si>
  <si>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</si>
  <si>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</si>
  <si>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</si>
  <si>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</si>
  <si>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</si>
  <si>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</si>
  <si>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</si>
  <si>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</si>
  <si>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</si>
  <si>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</si>
  <si>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</si>
  <si>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</si>
  <si>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</si>
  <si>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</si>
  <si>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</si>
  <si>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</si>
  <si>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</si>
  <si>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</si>
  <si>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</si>
  <si>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</si>
  <si>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</si>
  <si>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</si>
  <si>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</si>
  <si>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</si>
  <si>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</si>
  <si>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</si>
  <si>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</si>
  <si>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</si>
  <si>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</si>
  <si>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</si>
  <si>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</si>
  <si>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</si>
  <si>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</si>
  <si>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</si>
  <si>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</si>
  <si>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</si>
  <si>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</si>
  <si>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</si>
  <si>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</si>
  <si>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</si>
  <si>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</si>
  <si>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</si>
  <si>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</si>
  <si>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</si>
  <si>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</si>
  <si>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</si>
  <si>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</si>
  <si>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</si>
  <si>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</si>
  <si>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</si>
  <si>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</si>
  <si>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</si>
  <si>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</si>
  <si>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</si>
  <si>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</si>
  <si>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</si>
  <si>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</si>
  <si>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</si>
  <si>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</si>
  <si>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</si>
  <si>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</si>
  <si>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</si>
  <si>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</si>
  <si>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</si>
  <si>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</si>
  <si>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</si>
  <si>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</si>
  <si>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</si>
  <si>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</si>
  <si>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</si>
  <si>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</si>
  <si>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</si>
  <si>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</si>
  <si>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</si>
  <si>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</si>
  <si>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</si>
  <si>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</si>
  <si>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</si>
  <si>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</si>
  <si>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</si>
  <si>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</si>
  <si>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</si>
  <si>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</si>
  <si>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</si>
  <si>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</si>
  <si>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</si>
  <si>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</si>
  <si>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</si>
  <si>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</si>
  <si>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</si>
  <si>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</si>
  <si>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</si>
  <si>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</si>
  <si>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</si>
  <si>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</si>
  <si>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</si>
  <si>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</si>
  <si>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</si>
  <si>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</si>
  <si>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</si>
  <si>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</si>
  <si>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</si>
  <si>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</si>
  <si>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</si>
  <si>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</si>
  <si>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</si>
  <si>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</si>
  <si>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</si>
  <si>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</si>
  <si>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</si>
  <si>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</si>
  <si>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</si>
  <si>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</si>
  <si>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</si>
  <si>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</si>
  <si>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</si>
  <si>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</si>
  <si>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</si>
  <si>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</si>
  <si>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</si>
  <si>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</si>
  <si>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</si>
  <si>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</si>
  <si>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</si>
  <si>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</si>
  <si>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</si>
  <si>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</si>
  <si>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</si>
  <si>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</si>
  <si>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</si>
  <si>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</si>
  <si>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</si>
  <si>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</si>
  <si>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</si>
  <si>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</si>
  <si>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</si>
  <si>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</si>
  <si>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</si>
  <si>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</si>
  <si>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</si>
  <si>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</si>
  <si>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</si>
  <si>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</si>
  <si>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</si>
  <si>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</si>
  <si>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</si>
  <si>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</si>
  <si>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</si>
  <si>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</si>
  <si>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</si>
  <si>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</si>
  <si>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</si>
  <si>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</si>
  <si>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</si>
  <si>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</si>
  <si>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</si>
  <si>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</si>
  <si>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</si>
  <si>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</si>
  <si>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</si>
  <si>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</si>
  <si>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</si>
  <si>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</si>
  <si>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</si>
  <si>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</si>
  <si>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</si>
  <si>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</si>
  <si>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</si>
  <si>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</si>
  <si>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</si>
  <si>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</si>
  <si>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</si>
  <si>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</si>
  <si>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</si>
  <si>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</si>
  <si>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</si>
  <si>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</si>
  <si>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</si>
  <si>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</si>
  <si>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</si>
  <si>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</si>
  <si>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</si>
  <si>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</si>
  <si>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</si>
  <si>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</si>
  <si>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</si>
  <si>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</si>
  <si>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</si>
  <si>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</si>
  <si>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</si>
  <si>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</si>
  <si>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</si>
  <si>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</si>
  <si>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</si>
  <si>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</si>
  <si>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</si>
  <si>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</si>
  <si>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</si>
  <si>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</si>
  <si>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</si>
  <si>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</si>
  <si>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</si>
  <si>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</si>
  <si>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</si>
  <si>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</si>
  <si>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</si>
  <si>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</si>
  <si>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</si>
  <si>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</si>
  <si>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</si>
  <si>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</si>
  <si>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</si>
  <si>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</si>
  <si>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</si>
  <si>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</si>
  <si>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</si>
  <si>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</si>
  <si>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</si>
  <si>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</si>
  <si>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</si>
  <si>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</si>
  <si>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</si>
  <si>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</si>
  <si>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</si>
  <si>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</si>
  <si>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</si>
  <si>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</si>
  <si>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</si>
  <si>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</si>
  <si>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</si>
  <si>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</si>
  <si>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</si>
  <si>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</si>
  <si>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</si>
  <si>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</si>
  <si>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</si>
  <si>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</si>
  <si>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</si>
  <si>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</si>
  <si>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</si>
  <si>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</si>
  <si>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</si>
  <si>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</si>
  <si>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</si>
  <si>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</si>
  <si>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</si>
  <si>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</si>
  <si>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</si>
  <si>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</si>
  <si>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</si>
  <si>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</si>
  <si>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</si>
  <si>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</si>
  <si>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</si>
  <si>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</si>
  <si>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</si>
  <si>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</si>
  <si>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</si>
  <si>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</si>
  <si>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</si>
  <si>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</si>
  <si>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</si>
  <si>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</si>
  <si>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</si>
  <si>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</si>
  <si>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</si>
  <si>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</si>
  <si>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</si>
  <si>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</si>
  <si>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</si>
  <si>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</si>
  <si>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</si>
  <si>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</si>
  <si>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</si>
  <si>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</si>
  <si>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</si>
  <si>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</si>
  <si>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</si>
  <si>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</si>
  <si>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</si>
  <si>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</si>
  <si>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</si>
  <si>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</si>
  <si>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</si>
  <si>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</si>
  <si>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</si>
  <si>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</si>
  <si>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</si>
  <si>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</si>
  <si>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</si>
  <si>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</si>
  <si>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</si>
  <si>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</si>
  <si>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</si>
  <si>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</si>
  <si>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</si>
  <si>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</si>
  <si>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</si>
  <si>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</si>
  <si>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</si>
  <si>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</si>
  <si>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</si>
  <si>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</si>
  <si>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</si>
  <si>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</si>
  <si>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</si>
  <si>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</si>
  <si>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</si>
  <si>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</si>
  <si>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</si>
  <si>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</si>
  <si>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</si>
  <si>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</si>
  <si>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</si>
  <si>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</si>
  <si>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</si>
  <si>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</si>
  <si>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</si>
  <si>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</si>
  <si>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</si>
  <si>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</si>
  <si>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</si>
  <si>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</si>
  <si>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</si>
  <si>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</si>
  <si>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</si>
  <si>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</si>
  <si>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</si>
  <si>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</si>
  <si>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</si>
  <si>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</si>
  <si>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</si>
  <si>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</si>
  <si>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</si>
  <si>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</si>
  <si>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</si>
  <si>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</si>
  <si>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</si>
  <si>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</si>
  <si>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</si>
  <si>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</si>
  <si>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</si>
  <si>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</si>
  <si>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</si>
  <si>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</si>
  <si>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</si>
  <si>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</si>
  <si>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</si>
  <si>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</si>
  <si>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</si>
  <si>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</si>
  <si>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</si>
  <si>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</si>
  <si>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</si>
  <si>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</si>
  <si>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</si>
  <si>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</si>
  <si>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</si>
  <si>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</si>
  <si>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</si>
  <si>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</si>
  <si>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</si>
  <si>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</si>
  <si>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</si>
  <si>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</si>
  <si>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</si>
  <si>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</si>
  <si>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</si>
  <si>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</si>
  <si>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</si>
  <si>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</si>
  <si>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</si>
  <si>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</si>
  <si>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</si>
  <si>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</si>
  <si>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</si>
  <si>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</si>
  <si>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</si>
  <si>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</si>
  <si>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</si>
  <si>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</si>
  <si>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</si>
  <si>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</si>
  <si>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</si>
  <si>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</si>
  <si>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</si>
  <si>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</si>
  <si>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</si>
  <si>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</si>
  <si>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</si>
  <si>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</si>
  <si>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</si>
  <si>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</si>
  <si>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</si>
  <si>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</si>
  <si>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</si>
  <si>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</si>
  <si>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</si>
  <si>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</si>
  <si>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</si>
  <si>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</si>
  <si>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</si>
  <si>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</si>
  <si>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</si>
  <si>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</si>
  <si>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</si>
  <si>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</si>
  <si>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</si>
  <si>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</si>
  <si>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</si>
  <si>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</si>
  <si>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</si>
  <si>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</si>
  <si>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</si>
  <si>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</si>
  <si>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</si>
  <si>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</si>
  <si>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</si>
  <si>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</si>
  <si>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</si>
  <si>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</si>
  <si>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</si>
  <si>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</si>
  <si>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</si>
  <si>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</si>
  <si>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</si>
  <si>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</si>
  <si>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</si>
  <si>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</si>
  <si>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</si>
  <si>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</si>
  <si>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</si>
  <si>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</si>
  <si>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</si>
  <si>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</si>
  <si>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</si>
  <si>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</si>
  <si>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</si>
  <si>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</si>
  <si>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</si>
  <si>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</si>
  <si>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</si>
  <si>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</si>
  <si>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</si>
  <si>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</si>
  <si>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</si>
  <si>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</si>
  <si>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</si>
  <si>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</si>
  <si>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</si>
  <si>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</si>
  <si>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</si>
  <si>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</si>
  <si>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</si>
  <si>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</si>
  <si>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</si>
  <si>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</si>
  <si>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</si>
  <si>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</si>
  <si>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</si>
  <si>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</si>
  <si>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</si>
  <si>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</si>
  <si>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</si>
  <si>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</si>
  <si>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</si>
  <si>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</si>
  <si>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</si>
  <si>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</si>
  <si>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</si>
  <si>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</si>
  <si>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</si>
  <si>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</si>
  <si>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</si>
  <si>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</si>
  <si>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</si>
  <si>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</si>
  <si>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</si>
  <si>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</si>
  <si>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</si>
  <si>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</si>
  <si>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</si>
  <si>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</si>
  <si>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</si>
  <si>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</si>
  <si>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</si>
  <si>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</si>
  <si>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</si>
  <si>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</si>
  <si>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</si>
  <si>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</si>
  <si>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</si>
  <si>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</si>
  <si>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</si>
  <si>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</si>
  <si>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</si>
  <si>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</si>
  <si>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</si>
  <si>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</si>
  <si>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</si>
  <si>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</si>
  <si>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</si>
  <si>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</si>
  <si>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</si>
  <si>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</si>
  <si>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</si>
  <si>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</si>
  <si>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</si>
  <si>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</si>
  <si>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</si>
  <si>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</si>
  <si>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</si>
  <si>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</si>
  <si>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</si>
  <si>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</si>
  <si>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</si>
  <si>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</si>
  <si>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</si>
  <si>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</si>
  <si>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</si>
  <si>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</si>
  <si>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</si>
  <si>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</si>
  <si>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</si>
  <si>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</si>
  <si>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</si>
  <si>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</si>
  <si>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</si>
  <si>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</si>
  <si>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</si>
  <si>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</si>
  <si>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</si>
  <si>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</si>
  <si>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</si>
  <si>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</si>
  <si>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</si>
  <si>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</si>
  <si>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</si>
  <si>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</si>
  <si>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</si>
  <si>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</si>
  <si>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</si>
  <si>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</si>
  <si>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</si>
  <si>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</si>
  <si>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</si>
  <si>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</si>
  <si>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</si>
  <si>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</si>
  <si>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</si>
  <si>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</si>
  <si>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</si>
  <si>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</si>
  <si>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</si>
  <si>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</si>
  <si>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</si>
  <si>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</si>
  <si>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</si>
  <si>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</si>
  <si>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</si>
  <si>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</si>
  <si>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</si>
  <si>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</si>
  <si>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</si>
  <si>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</si>
  <si>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</si>
  <si>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</si>
  <si>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</si>
  <si>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</si>
  <si>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</si>
  <si>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</si>
  <si>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</si>
  <si>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</si>
  <si>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</si>
  <si>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</si>
  <si>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</si>
  <si>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</si>
  <si>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</si>
  <si>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</si>
  <si>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</si>
  <si>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</si>
  <si>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</si>
  <si>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</si>
  <si>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</si>
  <si>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</si>
  <si>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</si>
  <si>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</si>
  <si>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</si>
  <si>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</si>
  <si>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</si>
  <si>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</si>
  <si>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</si>
  <si>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</si>
  <si>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</si>
  <si>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</si>
  <si>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</si>
  <si>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</si>
  <si>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</si>
  <si>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</si>
  <si>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</si>
  <si>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</si>
  <si>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</si>
  <si>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</si>
  <si>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</si>
  <si>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</si>
  <si>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</si>
  <si>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</si>
  <si>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</si>
  <si>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</si>
  <si>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</si>
  <si>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</si>
  <si>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</si>
  <si>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</si>
  <si>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</si>
  <si>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</si>
  <si>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</si>
  <si>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</si>
  <si>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</si>
  <si>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</si>
  <si>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</si>
  <si>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</si>
  <si>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</si>
  <si>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</si>
  <si>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</si>
  <si>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</si>
  <si>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</si>
  <si>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</si>
  <si>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</si>
  <si>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</si>
  <si>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</si>
  <si>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</si>
  <si>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</si>
  <si>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</si>
  <si>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</si>
  <si>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</si>
  <si>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</si>
  <si>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</si>
  <si>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</si>
  <si>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</si>
  <si>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</si>
  <si>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</si>
  <si>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</si>
  <si>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</si>
  <si>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</si>
  <si>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</si>
  <si>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</si>
  <si>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</si>
  <si>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</si>
  <si>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</si>
  <si>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</si>
  <si>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</si>
  <si>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</si>
  <si>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</si>
  <si>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</si>
  <si>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</si>
  <si>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</si>
  <si>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</si>
  <si>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</si>
  <si>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</si>
  <si>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</si>
  <si>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</si>
  <si>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</si>
  <si>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</si>
  <si>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</si>
  <si>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</si>
  <si>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</si>
  <si>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</si>
  <si>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</si>
  <si>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</si>
  <si>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</si>
  <si>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</si>
  <si>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</si>
  <si>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</si>
  <si>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</si>
  <si>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</si>
  <si>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</si>
  <si>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</si>
  <si>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</si>
  <si>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</si>
  <si>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</si>
  <si>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</si>
  <si>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</si>
  <si>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</si>
  <si>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</si>
  <si>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</si>
  <si>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</si>
  <si>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</si>
  <si>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</si>
  <si>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</si>
  <si>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</si>
  <si>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</si>
  <si>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</si>
  <si>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</si>
  <si>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</si>
  <si>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</si>
  <si>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</si>
  <si>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</si>
  <si>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</si>
  <si>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</si>
  <si>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</si>
  <si>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</si>
  <si>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</si>
  <si>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</si>
  <si>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</si>
  <si>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</si>
  <si>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</si>
  <si>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</si>
  <si>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</si>
  <si>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</si>
  <si>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</si>
  <si>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</si>
  <si>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</si>
  <si>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</si>
  <si>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</si>
  <si>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</si>
  <si>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</si>
  <si>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</si>
  <si>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</si>
  <si>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</si>
  <si>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</si>
  <si>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</si>
  <si>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</si>
  <si>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</si>
  <si>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</si>
  <si>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</si>
  <si>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</si>
  <si>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</si>
  <si>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</si>
  <si>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</si>
  <si>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</si>
  <si>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</si>
  <si>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</si>
  <si>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</si>
  <si>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</si>
  <si>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</si>
  <si>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</si>
  <si>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</si>
  <si>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</si>
  <si>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</si>
  <si>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</si>
  <si>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</si>
  <si>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</si>
  <si>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</si>
  <si>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</si>
  <si>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</si>
  <si>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</si>
  <si>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</si>
  <si>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</si>
  <si>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</si>
  <si>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</si>
  <si>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</si>
  <si>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</si>
  <si>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</si>
  <si>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</si>
  <si>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</si>
  <si>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</si>
  <si>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</si>
  <si>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</si>
  <si>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</si>
  <si>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</si>
  <si>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</si>
  <si>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</si>
  <si>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</si>
  <si>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</si>
  <si>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</si>
  <si>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</si>
  <si>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</si>
  <si>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</si>
  <si>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</si>
  <si>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</si>
  <si>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</si>
  <si>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</si>
  <si>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</si>
  <si>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</si>
  <si>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</si>
  <si>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</si>
  <si>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</si>
  <si>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</si>
  <si>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</si>
  <si>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</si>
  <si>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</si>
  <si>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</si>
  <si>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</si>
  <si>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</si>
  <si>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</si>
  <si>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</si>
  <si>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</si>
  <si>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</si>
  <si>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</si>
  <si>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</si>
  <si>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</si>
  <si>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</si>
  <si>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</si>
  <si>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</si>
  <si>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</si>
  <si>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</si>
  <si>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</si>
  <si>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</si>
  <si>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</si>
  <si>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</si>
  <si>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</si>
  <si>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</si>
  <si>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</si>
  <si>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</si>
  <si>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</si>
  <si>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</si>
  <si>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</si>
  <si>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</si>
  <si>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</si>
  <si>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</si>
  <si>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</si>
  <si>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</si>
  <si>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</si>
  <si>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</si>
  <si>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</si>
  <si>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</si>
  <si>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</si>
  <si>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</si>
  <si>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</si>
  <si>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</si>
  <si>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</si>
  <si>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</si>
  <si>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</si>
  <si>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</si>
  <si>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</si>
  <si>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</si>
  <si>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</si>
  <si>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</si>
  <si>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</si>
  <si>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</si>
  <si>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</si>
  <si>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</si>
  <si>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</si>
  <si>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</si>
  <si>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</si>
  <si>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</si>
  <si>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</si>
  <si>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</si>
  <si>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</si>
  <si>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</si>
  <si>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</si>
  <si>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</si>
  <si>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</si>
  <si>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</si>
  <si>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</si>
  <si>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</si>
  <si>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</si>
  <si>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</si>
  <si>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</si>
  <si>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</si>
  <si>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</si>
  <si>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</si>
  <si>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</si>
  <si>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</si>
  <si>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</si>
  <si>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</si>
  <si>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</si>
  <si>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</si>
  <si>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</si>
  <si>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</si>
  <si>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</si>
  <si>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</si>
  <si>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</si>
  <si>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</si>
  <si>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</si>
  <si>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</si>
  <si>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</si>
  <si>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</si>
  <si>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</si>
  <si>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</si>
  <si>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</si>
  <si>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</si>
  <si>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</si>
  <si>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</si>
  <si>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</si>
  <si>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</si>
  <si>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</si>
  <si>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</si>
  <si>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</si>
  <si>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</si>
  <si>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</si>
  <si>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</si>
  <si>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</si>
  <si>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</si>
  <si>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</si>
  <si>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</si>
  <si>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</si>
  <si>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</si>
  <si>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</si>
  <si>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</si>
  <si>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</si>
  <si>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</si>
  <si>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</si>
  <si>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</si>
  <si>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</si>
  <si>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</si>
  <si>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</si>
  <si>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</si>
  <si>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</si>
  <si>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</si>
  <si>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</si>
  <si>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</si>
  <si>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</si>
  <si>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</si>
  <si>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</si>
  <si>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</si>
  <si>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</si>
  <si>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</si>
  <si>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</si>
  <si>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</si>
  <si>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</si>
  <si>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</si>
  <si>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</si>
  <si>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</si>
  <si>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</si>
  <si>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</si>
  <si>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</si>
  <si>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</si>
  <si>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</si>
  <si>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</si>
  <si>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</si>
  <si>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</si>
  <si>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</si>
  <si>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</si>
  <si>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</si>
  <si>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</si>
  <si>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</si>
  <si>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</si>
  <si>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</si>
  <si>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</si>
  <si>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</si>
  <si>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</si>
  <si>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</si>
  <si>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</si>
  <si>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</si>
  <si>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</si>
  <si>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</si>
  <si>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</si>
  <si>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</si>
  <si>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</si>
  <si>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</si>
  <si>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</si>
  <si>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</si>
  <si>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</si>
  <si>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</si>
  <si>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</si>
  <si>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</si>
  <si>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</si>
  <si>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</si>
  <si>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</si>
  <si>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</si>
  <si>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</si>
  <si>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</si>
  <si>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</si>
  <si>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</si>
  <si>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</si>
  <si>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</si>
  <si>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</si>
  <si>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</si>
  <si>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</si>
  <si>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</si>
  <si>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</si>
  <si>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</si>
  <si>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</si>
  <si>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</si>
  <si>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</si>
  <si>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</si>
  <si>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</si>
  <si>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</si>
  <si>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</si>
  <si>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</si>
  <si>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</si>
  <si>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</si>
  <si>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</si>
  <si>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</si>
  <si>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</si>
  <si>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</si>
  <si>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</si>
  <si>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</si>
  <si>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</si>
  <si>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</si>
  <si>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</si>
  <si>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</si>
  <si>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</si>
  <si>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</si>
  <si>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</si>
  <si>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</si>
  <si>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</si>
  <si>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</si>
  <si>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</si>
  <si>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</si>
  <si>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</si>
  <si>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</si>
  <si>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</si>
  <si>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</si>
  <si>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</si>
  <si>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</si>
  <si>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</si>
  <si>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</si>
  <si>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</si>
  <si>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</si>
  <si>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</si>
  <si>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</si>
  <si>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</si>
  <si>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</si>
  <si>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</si>
  <si>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</si>
  <si>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</si>
  <si>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</si>
  <si>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</si>
  <si>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</si>
  <si>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</si>
  <si>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</si>
  <si>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</si>
  <si>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</si>
  <si>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</si>
  <si>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</si>
  <si>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</si>
  <si>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</si>
  <si>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</si>
  <si>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</si>
  <si>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</si>
  <si>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</si>
  <si>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</si>
  <si>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</si>
  <si>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</si>
  <si>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</si>
  <si>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</si>
  <si>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</si>
  <si>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</si>
  <si>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</si>
  <si>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</si>
  <si>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</si>
  <si>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</si>
  <si>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</si>
  <si>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</si>
  <si>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</si>
  <si>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</si>
  <si>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</si>
  <si>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</si>
  <si>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</si>
  <si>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</si>
  <si>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</si>
  <si>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</si>
  <si>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</si>
  <si>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</si>
  <si>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</si>
  <si>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</si>
  <si>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</si>
  <si>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</si>
  <si>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</si>
  <si>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</si>
  <si>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</si>
  <si>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</si>
  <si>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</si>
  <si>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</si>
  <si>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</si>
  <si>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</si>
  <si>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</si>
  <si>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</si>
  <si>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</si>
  <si>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</si>
  <si>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</si>
  <si>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</si>
  <si>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</si>
  <si>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</si>
  <si>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</si>
  <si>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</si>
  <si>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</si>
  <si>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</si>
  <si>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</si>
  <si>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</si>
  <si>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</si>
  <si>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</si>
  <si>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</si>
  <si>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</si>
  <si>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</si>
  <si>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</si>
  <si>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</si>
  <si>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</si>
  <si>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</si>
  <si>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</si>
  <si>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</si>
  <si>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</si>
  <si>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</si>
  <si>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</si>
  <si>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</si>
  <si>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</si>
  <si>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</si>
  <si>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</si>
  <si>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</si>
  <si>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</si>
  <si>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</si>
  <si>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</si>
  <si>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</si>
  <si>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</si>
  <si>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</si>
  <si>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</si>
  <si>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</si>
  <si>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</si>
  <si>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</si>
  <si>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</si>
  <si>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</si>
  <si>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</si>
  <si>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</si>
  <si>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</si>
  <si>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</si>
  <si>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</si>
  <si>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</si>
  <si>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</si>
  <si>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</si>
  <si>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</si>
  <si>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</si>
  <si>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</si>
  <si>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</si>
  <si>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</si>
  <si>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</si>
  <si>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</si>
  <si>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</si>
  <si>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</si>
  <si>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</si>
  <si>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</si>
  <si>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</si>
  <si>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</si>
  <si>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</si>
  <si>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</si>
  <si>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</si>
  <si>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</si>
  <si>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</si>
  <si>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</si>
  <si>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</si>
  <si>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</si>
  <si>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</si>
  <si>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</si>
  <si>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</si>
  <si>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</si>
  <si>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</si>
  <si>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</si>
  <si>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</si>
  <si>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</si>
  <si>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</si>
  <si>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</si>
  <si>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</si>
  <si>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</si>
  <si>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</si>
  <si>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</si>
  <si>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</si>
  <si>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</si>
  <si>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</si>
  <si>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</si>
  <si>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</si>
  <si>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</si>
  <si>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</si>
  <si>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</si>
  <si>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</si>
  <si>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</si>
  <si>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</si>
  <si>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</si>
  <si>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</si>
  <si>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</si>
  <si>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</si>
  <si>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</si>
  <si>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</si>
  <si>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</si>
  <si>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</si>
  <si>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</si>
  <si>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</si>
  <si>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</si>
  <si>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</si>
  <si>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</si>
  <si>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</si>
  <si>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</si>
  <si>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</si>
  <si>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</si>
  <si>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</si>
  <si>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</si>
  <si>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</si>
  <si>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</si>
  <si>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</si>
  <si>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</si>
  <si>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</si>
  <si>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</si>
  <si>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</si>
  <si>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</si>
  <si>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</si>
  <si>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</si>
  <si>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</si>
  <si>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</si>
  <si>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</si>
  <si>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</si>
  <si>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</si>
  <si>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</si>
  <si>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</si>
  <si>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</si>
  <si>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</si>
  <si>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</si>
  <si>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</si>
  <si>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</si>
  <si>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</si>
  <si>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</si>
  <si>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</si>
  <si>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</si>
  <si>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</si>
  <si>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</si>
  <si>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</si>
  <si>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</si>
  <si>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</si>
  <si>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</si>
  <si>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</si>
  <si>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</si>
  <si>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</si>
  <si>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</si>
  <si>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</si>
  <si>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</si>
  <si>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</si>
  <si>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</si>
  <si>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</si>
  <si>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</si>
  <si>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</si>
  <si>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</si>
  <si>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</si>
  <si>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</si>
  <si>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</si>
  <si>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</si>
  <si>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</si>
  <si>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</si>
  <si>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</si>
  <si>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</si>
  <si>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</si>
  <si>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</si>
  <si>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</si>
  <si>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</si>
  <si>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</si>
  <si>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</si>
  <si>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</si>
  <si>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</si>
  <si>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</si>
  <si>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</si>
  <si>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</si>
  <si>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</si>
  <si>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</si>
  <si>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</si>
  <si>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</si>
  <si>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</si>
  <si>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</si>
  <si>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</si>
  <si>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</si>
  <si>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</si>
  <si>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</si>
  <si>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</si>
  <si>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</si>
  <si>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</si>
  <si>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</si>
  <si>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</si>
  <si>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</si>
  <si>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</si>
  <si>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</si>
  <si>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</si>
  <si>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</si>
  <si>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</si>
  <si>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</si>
  <si>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</si>
  <si>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</si>
  <si>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</si>
  <si>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</si>
  <si>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</si>
  <si>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</si>
  <si>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</si>
  <si>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</si>
  <si>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</si>
  <si>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</si>
  <si>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</si>
  <si>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</si>
  <si>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</si>
  <si>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</si>
  <si>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</si>
  <si>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</si>
  <si>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</si>
  <si>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</si>
  <si>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</si>
  <si>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</si>
  <si>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</si>
  <si>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</si>
  <si>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</si>
  <si>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</si>
  <si>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</si>
  <si>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</si>
  <si>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</si>
  <si>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</si>
  <si>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</si>
  <si>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</si>
  <si>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</si>
  <si>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</si>
  <si>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</si>
  <si>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</si>
  <si>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</si>
  <si>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</si>
  <si>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</si>
  <si>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</si>
  <si>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</si>
  <si>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</si>
  <si>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</si>
  <si>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</si>
  <si>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</si>
  <si>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</si>
  <si>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</si>
  <si>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</si>
  <si>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</si>
  <si>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</si>
  <si>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</si>
  <si>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</si>
  <si>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</si>
  <si>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</si>
  <si>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</si>
  <si>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</si>
  <si>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</si>
  <si>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</si>
  <si>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</si>
  <si>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</si>
  <si>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</si>
  <si>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</si>
  <si>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</si>
  <si>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</si>
  <si>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</si>
  <si>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</si>
  <si>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</si>
  <si>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</si>
  <si>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</si>
  <si>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</si>
  <si>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</si>
  <si>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</si>
  <si>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</si>
  <si>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</si>
  <si>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</si>
  <si>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</si>
  <si>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</si>
  <si>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</si>
  <si>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</si>
  <si>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</si>
  <si>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</si>
  <si>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</si>
  <si>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</si>
  <si>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</si>
  <si>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</si>
  <si>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</si>
  <si>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</si>
  <si>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</si>
  <si>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</si>
  <si>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</si>
  <si>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</si>
  <si>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</si>
  <si>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</si>
  <si>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</si>
  <si>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</si>
  <si>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</si>
  <si>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</si>
  <si>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</si>
  <si>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</si>
  <si>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</si>
  <si>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</si>
  <si>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</si>
  <si>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</si>
  <si>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</si>
  <si>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</si>
  <si>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</si>
  <si>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</si>
  <si>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</si>
  <si>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</si>
  <si>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</si>
  <si>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</si>
  <si>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</si>
  <si>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</si>
  <si>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</si>
  <si>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</si>
  <si>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</si>
  <si>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</si>
  <si>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</si>
  <si>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</si>
  <si>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</si>
  <si>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</si>
  <si>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</si>
  <si>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</si>
  <si>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</si>
  <si>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</si>
  <si>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</si>
  <si>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</si>
  <si>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</si>
  <si>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</si>
  <si>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</si>
  <si>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</si>
  <si>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</si>
  <si>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</si>
  <si>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</si>
  <si>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</si>
  <si>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</si>
  <si>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</si>
  <si>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</si>
  <si>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</si>
  <si>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</si>
  <si>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</si>
  <si>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</si>
  <si>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</si>
  <si>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</si>
  <si>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</si>
  <si>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</si>
  <si>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</si>
  <si>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</si>
  <si>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</si>
  <si>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</si>
  <si>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</si>
  <si>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</si>
  <si>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</si>
  <si>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</si>
  <si>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</si>
  <si>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</si>
  <si>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</si>
  <si>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</si>
  <si>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</si>
  <si>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</si>
  <si>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</si>
  <si>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</si>
  <si>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</si>
  <si>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</si>
  <si>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</si>
  <si>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</si>
  <si>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</si>
  <si>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</si>
  <si>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</si>
  <si>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</si>
  <si>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</si>
  <si>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</si>
  <si>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</si>
  <si>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</si>
  <si>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</si>
  <si>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</si>
  <si>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</si>
  <si>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</si>
  <si>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</si>
  <si>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</si>
  <si>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</si>
  <si>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</si>
  <si>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</si>
  <si>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</si>
  <si>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</si>
  <si>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</si>
  <si>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</si>
  <si>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</si>
  <si>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</si>
  <si>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</si>
  <si>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</si>
  <si>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</si>
  <si>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</si>
  <si>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</si>
  <si>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</si>
  <si>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</si>
  <si>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</si>
  <si>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</si>
  <si>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</si>
  <si>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</si>
  <si>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</si>
  <si>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</si>
  <si>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</si>
  <si>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</si>
  <si>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</si>
  <si>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</si>
  <si>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</si>
  <si>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</si>
  <si>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</si>
  <si>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</si>
  <si>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</si>
  <si>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</si>
  <si>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</si>
  <si>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</si>
  <si>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</si>
  <si>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</si>
  <si>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</si>
  <si>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</si>
  <si>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</si>
  <si>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</si>
  <si>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</si>
  <si>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</si>
  <si>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</si>
  <si>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</si>
  <si>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</si>
  <si>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</si>
  <si>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</si>
  <si>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</si>
  <si>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</si>
  <si>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</si>
  <si>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</si>
  <si>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</si>
  <si>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</si>
  <si>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</si>
  <si>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</si>
  <si>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</si>
  <si>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</si>
  <si>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</si>
  <si>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</si>
  <si>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</si>
  <si>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</si>
  <si>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</si>
  <si>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</si>
  <si>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</si>
  <si>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</si>
  <si>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</si>
  <si>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</si>
  <si>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</si>
  <si>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</si>
  <si>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</si>
  <si>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</si>
  <si>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</si>
  <si>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</si>
  <si>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</si>
  <si>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</si>
  <si>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</si>
  <si>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</si>
  <si>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</si>
  <si>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</si>
  <si>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</si>
  <si>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</si>
  <si>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</si>
  <si>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</si>
  <si>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</si>
  <si>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</si>
  <si>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</si>
  <si>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</si>
  <si>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</si>
  <si>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</si>
  <si>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</si>
  <si>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</si>
  <si>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</si>
  <si>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</si>
  <si>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</si>
  <si>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</si>
  <si>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</si>
  <si>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</si>
  <si>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</si>
  <si>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</si>
  <si>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</si>
  <si>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</si>
  <si>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</si>
  <si>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</si>
  <si>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</si>
  <si>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</si>
  <si>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</si>
  <si>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</si>
  <si>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</si>
  <si>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</si>
  <si>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</si>
  <si>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</si>
  <si>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</si>
  <si>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</si>
  <si>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</si>
  <si>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</si>
  <si>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</si>
  <si>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</si>
  <si>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</si>
  <si>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</si>
  <si>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</si>
  <si>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</si>
  <si>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</si>
  <si>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</si>
  <si>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</si>
  <si>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</si>
  <si>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</si>
  <si>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</si>
  <si>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</si>
  <si>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</si>
  <si>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</si>
  <si>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</si>
  <si>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</si>
  <si>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</si>
  <si>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</si>
  <si>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</si>
  <si>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</si>
  <si>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</si>
  <si>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</si>
  <si>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</si>
  <si>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</si>
  <si>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</si>
  <si>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</si>
  <si>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</si>
  <si>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</si>
  <si>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</si>
  <si>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</si>
  <si>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</si>
  <si>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</si>
  <si>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</si>
  <si>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</si>
  <si>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</si>
  <si>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</si>
  <si>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</si>
  <si>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</si>
  <si>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</si>
  <si>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</si>
  <si>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</si>
  <si>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</si>
  <si>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</si>
  <si>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</si>
  <si>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</si>
  <si>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</si>
  <si>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</si>
  <si>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</si>
  <si>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</si>
  <si>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</si>
  <si>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</si>
  <si>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</si>
  <si>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</si>
  <si>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</si>
  <si>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</si>
  <si>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</si>
  <si>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</si>
  <si>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</si>
  <si>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</si>
  <si>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</si>
  <si>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</si>
  <si>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</si>
  <si>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</si>
  <si>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</si>
  <si>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</si>
  <si>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</si>
  <si>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</si>
  <si>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</si>
  <si>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</si>
  <si>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</si>
  <si>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</si>
  <si>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</si>
  <si>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</si>
  <si>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</si>
  <si>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</si>
  <si>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</si>
  <si>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</si>
  <si>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</si>
  <si>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</si>
  <si>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</si>
  <si>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</si>
  <si>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</si>
  <si>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</si>
  <si>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</si>
  <si>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</si>
  <si>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</si>
  <si>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</si>
  <si>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</si>
  <si>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</si>
  <si>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</si>
  <si>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</si>
  <si>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</si>
  <si>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</si>
  <si>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</si>
  <si>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</si>
  <si>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</si>
  <si>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</si>
  <si>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</si>
  <si>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</si>
  <si>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</si>
  <si>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</si>
  <si>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</si>
  <si>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</si>
  <si>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</si>
  <si>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</si>
  <si>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</si>
  <si>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</si>
  <si>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</si>
  <si>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</si>
  <si>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</si>
  <si>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</si>
  <si>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</si>
  <si>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</si>
  <si>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</si>
  <si>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</si>
  <si>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</si>
  <si>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</si>
  <si>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</si>
  <si>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</si>
  <si>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</si>
  <si>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</si>
  <si>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</si>
  <si>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</si>
  <si>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</si>
  <si>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</si>
  <si>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</si>
  <si>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</si>
  <si>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</si>
  <si>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</si>
  <si>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</si>
  <si>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</si>
  <si>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</si>
  <si>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</si>
  <si>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</si>
  <si>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</si>
  <si>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</si>
  <si>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</si>
  <si>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</si>
  <si>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</si>
  <si>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</si>
  <si>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</si>
  <si>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</si>
  <si>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</si>
  <si>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</si>
  <si>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</si>
  <si>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</si>
  <si>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</si>
  <si>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</si>
  <si>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</si>
  <si>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</si>
  <si>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</si>
  <si>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</si>
  <si>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</si>
  <si>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</si>
  <si>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</si>
  <si>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</si>
  <si>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</si>
  <si>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</si>
  <si>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</si>
  <si>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</si>
  <si>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</si>
  <si>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</si>
  <si>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</si>
  <si>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</si>
  <si>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</si>
  <si>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</si>
  <si>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</si>
  <si>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</si>
  <si>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</si>
  <si>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</si>
  <si>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</si>
  <si>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</si>
  <si>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</si>
  <si>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</si>
  <si>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</si>
  <si>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</si>
  <si>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</si>
  <si>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</si>
  <si>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</si>
  <si>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</si>
  <si>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</si>
  <si>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</si>
  <si>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</si>
  <si>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</si>
  <si>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</si>
  <si>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</si>
  <si>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</si>
  <si>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</si>
  <si>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</si>
  <si>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</si>
  <si>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</si>
  <si>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</si>
  <si>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</si>
  <si>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</si>
  <si>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</si>
  <si>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</si>
  <si>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</si>
  <si>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</si>
  <si>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</si>
  <si>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</si>
  <si>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</si>
  <si>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</si>
  <si>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</si>
  <si>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</si>
  <si>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</si>
  <si>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</si>
  <si>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</si>
  <si>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</si>
  <si>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</si>
  <si>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</si>
  <si>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</si>
  <si>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</si>
  <si>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</si>
  <si>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</si>
  <si>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</si>
  <si>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</si>
  <si>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</si>
  <si>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</si>
  <si>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</si>
  <si>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</si>
  <si>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</si>
  <si>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</si>
  <si>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</si>
  <si>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</si>
  <si>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</si>
  <si>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</si>
  <si>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</si>
  <si>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</si>
  <si>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</si>
  <si>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</si>
  <si>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</si>
  <si>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</si>
  <si>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</si>
  <si>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</si>
  <si>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</si>
  <si>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</si>
  <si>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</si>
  <si>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</si>
  <si>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</si>
  <si>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</si>
  <si>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</si>
  <si>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</si>
  <si>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</si>
  <si>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</si>
  <si>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</si>
  <si>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</si>
  <si>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</si>
  <si>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</si>
  <si>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</si>
  <si>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</si>
  <si>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</si>
  <si>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</si>
  <si>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</si>
  <si>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</si>
  <si>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</si>
  <si>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</si>
  <si>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</si>
  <si>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</si>
  <si>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</si>
  <si>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</si>
  <si>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</si>
  <si>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</si>
  <si>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</si>
  <si>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</si>
  <si>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</si>
  <si>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</si>
  <si>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</si>
  <si>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</si>
  <si>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</si>
  <si>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</si>
  <si>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</si>
  <si>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</si>
  <si>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</si>
  <si>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</si>
  <si>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</si>
  <si>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</si>
  <si>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</si>
  <si>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</si>
  <si>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</si>
  <si>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</si>
  <si>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</si>
  <si>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</si>
  <si>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</si>
  <si>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</si>
  <si>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</si>
  <si>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</si>
  <si>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</si>
  <si>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</si>
  <si>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</si>
  <si>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</si>
  <si>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</si>
  <si>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</si>
  <si>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</si>
  <si>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</si>
  <si>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</si>
  <si>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</si>
  <si>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</si>
  <si>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</si>
  <si>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</si>
  <si>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</si>
  <si>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</si>
  <si>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</si>
  <si>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</si>
  <si>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</si>
  <si>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</si>
  <si>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</si>
  <si>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</si>
  <si>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</si>
  <si>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</si>
  <si>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</si>
  <si>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</si>
  <si>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</si>
  <si>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</si>
  <si>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</si>
  <si>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</si>
  <si>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</si>
  <si>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</si>
  <si>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</si>
  <si>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</si>
  <si>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</si>
  <si>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</si>
  <si>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</si>
  <si>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</si>
  <si>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</si>
  <si>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</si>
  <si>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</si>
  <si>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</si>
  <si>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</si>
  <si>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</si>
  <si>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</si>
  <si>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</si>
  <si>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</si>
  <si>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</si>
  <si>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</si>
  <si>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</si>
  <si>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</si>
  <si>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</si>
  <si>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</si>
  <si>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</si>
  <si>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</si>
  <si>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</si>
  <si>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</si>
  <si>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</si>
  <si>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</si>
  <si>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</si>
  <si>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</si>
  <si>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</si>
  <si>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</si>
  <si>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</si>
  <si>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</si>
  <si>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</si>
  <si>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</si>
  <si>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</si>
  <si>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</si>
  <si>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</si>
  <si>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</si>
  <si>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</si>
  <si>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</si>
  <si>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</si>
  <si>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</si>
  <si>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</si>
  <si>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</si>
  <si>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</si>
  <si>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</si>
  <si>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</si>
  <si>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</si>
  <si>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</si>
  <si>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</si>
  <si>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</si>
  <si>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</si>
  <si>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</si>
  <si>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</si>
  <si>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</si>
  <si>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</si>
  <si>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</si>
  <si>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</si>
  <si>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</si>
  <si>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</si>
  <si>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</si>
  <si>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</si>
  <si>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</si>
  <si>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</si>
  <si>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</si>
  <si>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</si>
  <si>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</si>
  <si>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</si>
  <si>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</si>
  <si>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</si>
  <si>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</si>
  <si>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</si>
  <si>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</si>
  <si>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</si>
  <si>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</si>
  <si>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</si>
  <si>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</si>
  <si>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</si>
  <si>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</si>
  <si>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</si>
  <si>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</si>
  <si>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</si>
  <si>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</si>
  <si>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</si>
  <si>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</si>
  <si>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</si>
  <si>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</si>
  <si>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</si>
  <si>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</si>
  <si>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</si>
  <si>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</si>
  <si>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</si>
  <si>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</si>
  <si>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</si>
  <si>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</si>
  <si>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</si>
  <si>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</si>
  <si>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</si>
  <si>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</si>
  <si>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</si>
  <si>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</si>
  <si>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</si>
  <si>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</si>
  <si>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</si>
  <si>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</si>
  <si>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</si>
  <si>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</si>
  <si>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</si>
  <si>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</si>
  <si>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</si>
  <si>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</si>
  <si>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</si>
  <si>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</si>
  <si>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</si>
  <si>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</si>
  <si>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</si>
  <si>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</si>
  <si>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</si>
  <si>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</si>
  <si>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</si>
  <si>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</si>
  <si>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</si>
  <si>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</si>
  <si>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</si>
  <si>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</si>
  <si>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</si>
  <si>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</si>
  <si>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</si>
  <si>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</si>
  <si>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</si>
  <si>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</si>
  <si>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</si>
  <si>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</si>
  <si>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</si>
  <si>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</si>
  <si>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</si>
  <si>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</si>
  <si>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</si>
  <si>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</si>
  <si>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</si>
  <si>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</si>
  <si>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</si>
  <si>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</si>
  <si>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</si>
  <si>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</si>
  <si>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</si>
  <si>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</si>
  <si>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</si>
  <si>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</si>
  <si>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</si>
  <si>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</si>
  <si>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</si>
  <si>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</si>
  <si>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</si>
  <si>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</si>
  <si>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</si>
  <si>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</si>
  <si>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</si>
  <si>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</si>
  <si>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</si>
  <si>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</si>
  <si>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</si>
  <si>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</si>
  <si>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</si>
  <si>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</si>
  <si>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</si>
  <si>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</si>
  <si>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</si>
  <si>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</si>
  <si>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</si>
  <si>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</si>
  <si>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</si>
  <si>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</si>
  <si>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</si>
  <si>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</si>
  <si>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</si>
  <si>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</si>
  <si>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</si>
  <si>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</si>
  <si>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</si>
  <si>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</si>
  <si>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</si>
  <si>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</si>
  <si>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</si>
  <si>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</si>
  <si>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</si>
  <si>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</si>
  <si>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</si>
  <si>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</si>
  <si>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</si>
  <si>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</si>
  <si>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</si>
  <si>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</si>
  <si>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</si>
  <si>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</si>
  <si>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</si>
  <si>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</si>
  <si>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</si>
  <si>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</si>
  <si>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</si>
  <si>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</si>
  <si>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</si>
  <si>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</si>
  <si>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</si>
  <si>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</si>
  <si>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</si>
  <si>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</si>
  <si>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</si>
  <si>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</si>
  <si>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</si>
  <si>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</si>
  <si>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</si>
  <si>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</si>
  <si>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</si>
  <si>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</si>
  <si>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</si>
  <si>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</si>
  <si>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</si>
  <si>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</si>
  <si>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</si>
  <si>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</si>
  <si>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</si>
  <si>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</si>
  <si>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</si>
  <si>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</si>
  <si>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</si>
  <si>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</si>
  <si>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</si>
  <si>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</si>
  <si>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</si>
  <si>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</si>
  <si>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</si>
  <si>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</si>
  <si>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</si>
  <si>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</si>
  <si>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</si>
  <si>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</si>
  <si>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</si>
  <si>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</si>
  <si>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</si>
  <si>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</si>
  <si>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</si>
  <si>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</si>
  <si>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</si>
  <si>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</si>
  <si>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</si>
  <si>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</si>
  <si>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</si>
  <si>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</si>
  <si>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</si>
  <si>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</si>
  <si>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</si>
  <si>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</si>
  <si>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</si>
  <si>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</si>
  <si>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</si>
  <si>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</si>
  <si>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</si>
  <si>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</si>
  <si>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</si>
  <si>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</si>
  <si>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</si>
  <si>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</si>
  <si>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</si>
  <si>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</si>
  <si>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</si>
  <si>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</si>
  <si>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</si>
  <si>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</si>
  <si>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</si>
  <si>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</si>
  <si>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</si>
  <si>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</si>
  <si>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</si>
  <si>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</si>
  <si>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</si>
  <si>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</si>
  <si>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</si>
  <si>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</si>
  <si>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</si>
  <si>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</si>
  <si>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</si>
  <si>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</si>
  <si>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</si>
  <si>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</si>
  <si>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</si>
  <si>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</si>
  <si>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</si>
  <si>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</si>
  <si>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</si>
  <si>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</si>
  <si>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</si>
  <si>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</si>
  <si>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</si>
  <si>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</si>
  <si>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</si>
  <si>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</si>
  <si>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</si>
  <si>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</si>
  <si>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</si>
  <si>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</si>
  <si>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</si>
  <si>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</si>
  <si>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</si>
  <si>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</si>
  <si>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</si>
  <si>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</si>
  <si>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</si>
  <si>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</si>
  <si>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</si>
  <si>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</si>
  <si>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</si>
  <si>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</si>
  <si>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</si>
  <si>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</si>
  <si>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</si>
  <si>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</si>
  <si>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</si>
  <si>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</si>
  <si>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</si>
  <si>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</si>
  <si>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</si>
  <si>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</si>
  <si>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</si>
  <si>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</si>
  <si>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</si>
  <si>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</si>
  <si>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</si>
  <si>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</si>
  <si>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</si>
  <si>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</si>
  <si>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</si>
  <si>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</si>
  <si>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</si>
  <si>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</si>
  <si>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</si>
  <si>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</si>
  <si>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</si>
  <si>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</si>
  <si>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</si>
  <si>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</si>
  <si>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</si>
  <si>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</si>
  <si>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</si>
  <si>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</si>
  <si>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</si>
  <si>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</si>
  <si>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</si>
  <si>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</si>
  <si>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</si>
  <si>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</si>
  <si>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</si>
  <si>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</si>
  <si>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</si>
  <si>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</si>
  <si>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</si>
  <si>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</si>
  <si>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</si>
  <si>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</si>
  <si>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</si>
  <si>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</si>
  <si>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</si>
  <si>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</si>
  <si>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</si>
  <si>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</si>
  <si>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</si>
  <si>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</si>
  <si>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</si>
  <si>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</si>
  <si>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</si>
  <si>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</si>
  <si>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</si>
  <si>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</si>
  <si>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</si>
  <si>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</si>
  <si>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</si>
  <si>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</si>
  <si>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</si>
  <si>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</si>
  <si>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</si>
  <si>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</si>
  <si>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</si>
  <si>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</si>
  <si>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</si>
  <si>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</si>
  <si>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</si>
  <si>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</si>
  <si>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</si>
  <si>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</si>
  <si>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</si>
  <si>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</si>
  <si>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</si>
  <si>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</si>
  <si>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</si>
  <si>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</si>
  <si>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</si>
  <si>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</si>
  <si>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</si>
  <si>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</si>
  <si>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</si>
  <si>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</si>
  <si>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</si>
  <si>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</si>
  <si>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</si>
  <si>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</si>
  <si>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</si>
  <si>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</si>
  <si>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</si>
  <si>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</si>
  <si>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</si>
  <si>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</si>
  <si>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</si>
  <si>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</si>
  <si>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</si>
  <si>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</si>
  <si>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</si>
  <si>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</si>
  <si>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</si>
  <si>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</si>
  <si>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</si>
  <si>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</si>
  <si>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</si>
  <si>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</si>
  <si>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</si>
  <si>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</si>
  <si>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</si>
  <si>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</si>
  <si>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</si>
  <si>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</si>
  <si>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</si>
  <si>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</si>
  <si>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</si>
  <si>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</si>
  <si>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</si>
  <si>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</si>
  <si>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</si>
  <si>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</si>
  <si>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</si>
  <si>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</si>
  <si>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</si>
  <si>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</si>
  <si>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</si>
  <si>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</si>
  <si>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</si>
  <si>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</si>
  <si>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</si>
  <si>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</si>
  <si>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</si>
  <si>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</si>
  <si>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</si>
  <si>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</si>
  <si>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</si>
  <si>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</si>
  <si>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</si>
  <si>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</si>
  <si>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</si>
  <si>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</si>
  <si>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</si>
  <si>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</si>
  <si>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</si>
  <si>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</si>
  <si>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</si>
  <si>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</si>
  <si>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</si>
  <si>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</si>
  <si>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</si>
  <si>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</si>
  <si>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</si>
  <si>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</si>
  <si>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</si>
  <si>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</si>
  <si>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</si>
  <si>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</si>
  <si>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</si>
  <si>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</si>
  <si>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</si>
  <si>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</si>
  <si>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</si>
  <si>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</si>
  <si>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</si>
  <si>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</si>
  <si>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</si>
  <si>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</si>
  <si>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</si>
  <si>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</si>
  <si>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</si>
  <si>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</si>
  <si>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</si>
  <si>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</si>
  <si>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</si>
  <si>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</si>
  <si>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</si>
  <si>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</si>
  <si>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</si>
  <si>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</si>
  <si>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</si>
  <si>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</si>
  <si>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</si>
  <si>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</si>
  <si>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</si>
  <si>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</si>
  <si>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</si>
  <si>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</si>
  <si>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</si>
  <si>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</si>
  <si>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</si>
  <si>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</si>
  <si>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</si>
  <si>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</si>
  <si>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</si>
  <si>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</si>
  <si>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</si>
  <si>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</si>
  <si>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</si>
  <si>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</si>
  <si>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</si>
  <si>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</si>
  <si>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</si>
  <si>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</si>
  <si>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</si>
  <si>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</si>
  <si>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</si>
  <si>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</si>
  <si>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</si>
  <si>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</si>
  <si>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</si>
  <si>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</si>
  <si>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</si>
  <si>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</si>
  <si>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</si>
  <si>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</si>
  <si>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</si>
  <si>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</si>
  <si>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</si>
  <si>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</si>
  <si>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</si>
  <si>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</si>
  <si>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</si>
  <si>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</si>
  <si>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</si>
  <si>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</si>
  <si>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</si>
  <si>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</si>
  <si>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</si>
  <si>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</si>
  <si>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</si>
  <si>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</si>
  <si>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</si>
  <si>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</si>
  <si>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</si>
  <si>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</si>
  <si>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</si>
  <si>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</si>
  <si>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</si>
  <si>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</si>
  <si>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</si>
  <si>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</si>
  <si>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</si>
  <si>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</si>
  <si>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</si>
  <si>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</si>
  <si>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</si>
  <si>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</si>
  <si>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</si>
  <si>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</si>
  <si>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</si>
  <si>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</si>
  <si>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</si>
  <si>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</si>
  <si>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</si>
  <si>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</si>
  <si>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</si>
  <si>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</si>
  <si>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</si>
  <si>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</si>
  <si>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</si>
  <si>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</si>
  <si>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</si>
  <si>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</si>
  <si>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</si>
  <si>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</si>
  <si>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</si>
  <si>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</si>
  <si>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</si>
  <si>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</si>
  <si>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</si>
  <si>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</si>
  <si>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</si>
  <si>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</si>
  <si>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</si>
  <si>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</si>
  <si>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</si>
  <si>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</si>
  <si>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</si>
  <si>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</si>
  <si>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</si>
  <si>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</si>
  <si>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</si>
  <si>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</si>
  <si>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</si>
  <si>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</si>
  <si>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</si>
  <si>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</si>
  <si>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</si>
  <si>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</si>
  <si>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</si>
  <si>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</si>
  <si>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</si>
  <si>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</si>
  <si>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</si>
  <si>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</si>
  <si>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</si>
  <si>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</si>
  <si>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</si>
  <si>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</si>
  <si>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</si>
  <si>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</si>
  <si>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</si>
  <si>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</si>
  <si>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</si>
  <si>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</si>
  <si>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</si>
  <si>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</si>
  <si>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</si>
  <si>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</si>
  <si>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</si>
  <si>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</si>
  <si>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</si>
  <si>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</si>
  <si>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</si>
  <si>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</si>
  <si>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</si>
  <si>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</si>
  <si>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</si>
  <si>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</si>
  <si>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</si>
  <si>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</si>
  <si>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</si>
  <si>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</si>
  <si>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</si>
  <si>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</si>
  <si>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</si>
  <si>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</si>
  <si>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</si>
  <si>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</si>
  <si>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</si>
  <si>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</si>
  <si>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</si>
  <si>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</si>
  <si>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</si>
  <si>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</si>
  <si>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</si>
  <si>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</si>
  <si>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</si>
  <si>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</si>
  <si>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</si>
  <si>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</si>
  <si>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</si>
  <si>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</si>
  <si>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</si>
  <si>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</si>
  <si>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</si>
  <si>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</si>
  <si>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</si>
  <si>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</si>
  <si>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</si>
  <si>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</si>
  <si>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</si>
  <si>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</si>
  <si>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</si>
  <si>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</si>
  <si>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</si>
  <si>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</si>
  <si>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</si>
  <si>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</si>
  <si>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</si>
  <si>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</si>
  <si>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</si>
  <si>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</si>
  <si>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</si>
  <si>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</si>
  <si>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</si>
  <si>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</si>
  <si>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</si>
  <si>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</si>
  <si>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</si>
  <si>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</si>
  <si>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</si>
  <si>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</si>
  <si>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</si>
  <si>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</si>
  <si>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</si>
  <si>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</si>
  <si>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</si>
  <si>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</si>
  <si>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</si>
  <si>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</si>
  <si>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</si>
  <si>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</si>
  <si>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</si>
  <si>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</si>
  <si>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</si>
  <si>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</si>
  <si>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</si>
  <si>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</si>
  <si>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</si>
  <si>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</si>
  <si>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</si>
  <si>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</si>
  <si>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</si>
  <si>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</si>
  <si>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</si>
  <si>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</si>
  <si>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</si>
  <si>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</si>
  <si>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</si>
  <si>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</si>
  <si>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</si>
  <si>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</si>
  <si>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</si>
  <si>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</si>
  <si>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</si>
  <si>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</si>
  <si>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</si>
  <si>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</si>
  <si>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</si>
  <si>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</si>
  <si>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</si>
  <si>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</si>
  <si>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</si>
  <si>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</si>
  <si>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</si>
  <si>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</si>
  <si>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</si>
  <si>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</si>
  <si>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</si>
  <si>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</si>
  <si>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</si>
  <si>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</si>
  <si>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</si>
  <si>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</si>
  <si>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</si>
  <si>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</si>
  <si>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</si>
  <si>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</si>
  <si>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</si>
  <si>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</si>
  <si>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</si>
  <si>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</si>
  <si>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</si>
  <si>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</si>
  <si>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</si>
  <si>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</si>
  <si>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</si>
  <si>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</si>
  <si>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</si>
  <si>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</si>
  <si>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</si>
  <si>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</si>
  <si>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</si>
  <si>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</si>
  <si>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</si>
  <si>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</si>
  <si>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</si>
  <si>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</si>
  <si>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</si>
  <si>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</si>
  <si>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</si>
  <si>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</si>
  <si>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</si>
  <si>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</si>
  <si>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</si>
  <si>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</si>
  <si>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</si>
  <si>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</si>
  <si>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</si>
  <si>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</si>
  <si>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</si>
  <si>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</si>
  <si>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</si>
  <si>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</si>
  <si>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</si>
  <si>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</si>
  <si>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</si>
  <si>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</si>
  <si>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</si>
  <si>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</si>
  <si>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</si>
  <si>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</si>
  <si>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</si>
  <si>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</si>
  <si>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</si>
  <si>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</si>
  <si>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</si>
  <si>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</si>
  <si>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</si>
  <si>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</si>
  <si>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</si>
  <si>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</si>
  <si>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</si>
  <si>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</si>
  <si>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</si>
  <si>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</si>
  <si>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</si>
  <si>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</si>
  <si>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</si>
  <si>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</si>
  <si>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</si>
  <si>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</si>
  <si>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</si>
  <si>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</si>
  <si>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</si>
  <si>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</si>
  <si>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</si>
  <si>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</si>
  <si>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</si>
  <si>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</si>
  <si>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</si>
  <si>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</si>
  <si>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</si>
  <si>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</si>
  <si>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</si>
  <si>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</si>
  <si>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</si>
  <si>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</si>
  <si>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</si>
  <si>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</si>
  <si>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</si>
  <si>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</si>
  <si>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</si>
  <si>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</si>
  <si>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</si>
  <si>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</si>
  <si>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</si>
  <si>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</si>
  <si>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</si>
  <si>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</si>
  <si>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</si>
  <si>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</si>
  <si>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</si>
  <si>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</si>
  <si>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</si>
  <si>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</si>
  <si>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</si>
  <si>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</si>
  <si>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</si>
  <si>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</si>
  <si>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</si>
  <si>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</si>
  <si>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</si>
  <si>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</si>
  <si>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</si>
  <si>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</si>
  <si>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</si>
  <si>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</si>
  <si>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</si>
  <si>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</si>
  <si>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</si>
  <si>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</si>
  <si>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</si>
  <si>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</si>
  <si>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</si>
  <si>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</si>
  <si>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</si>
  <si>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</si>
  <si>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</si>
  <si>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</si>
  <si>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</si>
  <si>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</si>
  <si>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</si>
  <si>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</si>
  <si>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</si>
  <si>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</si>
  <si>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</si>
  <si>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</si>
  <si>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</si>
  <si>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</si>
  <si>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</si>
  <si>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</si>
  <si>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</si>
  <si>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</si>
  <si>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</si>
  <si>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</si>
  <si>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</si>
  <si>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</si>
  <si>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</si>
  <si>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</si>
  <si>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</si>
  <si>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</si>
  <si>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</si>
  <si>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</si>
  <si>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</si>
  <si>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</si>
  <si>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</si>
  <si>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</si>
  <si>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</si>
  <si>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</si>
  <si>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</si>
  <si>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</si>
  <si>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</si>
  <si>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</si>
  <si>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</si>
  <si>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</si>
  <si>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</si>
  <si>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</si>
  <si>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</si>
  <si>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</si>
  <si>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</si>
  <si>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</si>
  <si>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</si>
  <si>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</si>
  <si>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</si>
  <si>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</si>
  <si>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</si>
  <si>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</si>
  <si>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</si>
  <si>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</si>
  <si>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</si>
  <si>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</si>
  <si>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</si>
  <si>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</si>
  <si>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</si>
  <si>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</si>
  <si>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</si>
  <si>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</si>
  <si>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</si>
  <si>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</si>
  <si>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</si>
  <si>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</si>
  <si>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</si>
  <si>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</si>
  <si>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</si>
  <si>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</si>
  <si>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</si>
  <si>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</si>
  <si>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</si>
  <si>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</si>
  <si>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</si>
  <si>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</si>
  <si>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</si>
  <si>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</si>
  <si>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</si>
  <si>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</si>
  <si>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</si>
  <si>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</si>
  <si>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</si>
  <si>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</si>
  <si>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</si>
  <si>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</si>
  <si>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</si>
  <si>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</si>
  <si>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</si>
  <si>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</si>
  <si>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</si>
  <si>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</si>
  <si>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</si>
  <si>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</si>
  <si>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</si>
  <si>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</si>
  <si>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</si>
  <si>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</si>
  <si>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</si>
  <si>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</si>
  <si>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</si>
  <si>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</si>
  <si>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</si>
  <si>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</si>
  <si>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</si>
  <si>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</si>
  <si>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</si>
  <si>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</si>
  <si>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</si>
  <si>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</si>
  <si>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</si>
  <si>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</si>
  <si>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</si>
  <si>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</si>
  <si>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</si>
  <si>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</si>
  <si>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</si>
  <si>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</si>
  <si>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</si>
  <si>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</si>
  <si>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</si>
  <si>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</si>
  <si>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</si>
  <si>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</si>
  <si>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</si>
  <si>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</si>
  <si>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</si>
  <si>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</si>
  <si>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</si>
  <si>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</si>
  <si>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</si>
  <si>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</si>
  <si>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</si>
  <si>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</si>
  <si>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</si>
  <si>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</si>
  <si>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</si>
  <si>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</si>
  <si>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</si>
  <si>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</si>
  <si>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</si>
  <si>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</si>
  <si>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</si>
  <si>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</si>
  <si>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</si>
  <si>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</si>
  <si>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</si>
  <si>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</si>
  <si>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</si>
  <si>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</si>
  <si>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</si>
  <si>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</si>
  <si>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</si>
  <si>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</si>
  <si>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</si>
  <si>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</si>
  <si>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</si>
  <si>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</si>
  <si>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</si>
  <si>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</si>
  <si>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</si>
  <si>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</si>
  <si>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</si>
  <si>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</si>
  <si>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</si>
  <si>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</si>
  <si>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</si>
  <si>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</si>
  <si>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</si>
  <si>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</si>
  <si>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</si>
  <si>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</si>
  <si>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</si>
  <si>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</si>
  <si>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</si>
  <si>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</si>
  <si>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</si>
  <si>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</si>
  <si>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</si>
  <si>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</si>
  <si>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</si>
  <si>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</si>
  <si>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</si>
  <si>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</si>
  <si>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</si>
  <si>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</si>
  <si>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</si>
  <si>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</si>
  <si>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</si>
  <si>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</si>
  <si>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</si>
  <si>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</si>
  <si>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</si>
  <si>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</si>
  <si>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</si>
  <si>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</si>
  <si>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</si>
  <si>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</si>
  <si>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</si>
  <si>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</si>
  <si>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</si>
  <si>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</si>
  <si>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</si>
  <si>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</si>
  <si>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</si>
  <si>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</si>
  <si>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</si>
  <si>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</si>
  <si>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</si>
  <si>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</si>
  <si>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</si>
  <si>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</si>
  <si>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</si>
  <si>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</si>
  <si>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</si>
  <si>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</si>
  <si>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</si>
  <si>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</si>
  <si>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</si>
  <si>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</si>
  <si>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</si>
  <si>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</si>
  <si>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</si>
  <si>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</si>
  <si>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</si>
  <si>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</si>
  <si>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</si>
  <si>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</si>
  <si>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</si>
  <si>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</si>
  <si>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</si>
  <si>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</si>
  <si>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</si>
  <si>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</si>
  <si>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</si>
  <si>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</si>
  <si>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</si>
  <si>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</si>
  <si>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</si>
  <si>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</si>
  <si>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</si>
  <si>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</si>
  <si>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</si>
  <si>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</si>
  <si>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</si>
  <si>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</si>
  <si>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</si>
  <si>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</si>
  <si>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</si>
  <si>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</si>
  <si>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</si>
  <si>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</si>
  <si>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</si>
  <si>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</si>
  <si>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</si>
  <si>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</si>
  <si>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</si>
  <si>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</si>
  <si>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</si>
  <si>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</si>
  <si>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</si>
  <si>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</si>
  <si>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</si>
  <si>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</si>
  <si>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</si>
  <si>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</si>
  <si>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</si>
  <si>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</si>
  <si>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</si>
  <si>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</si>
  <si>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</si>
  <si>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</si>
  <si>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</si>
  <si>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</si>
  <si>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</si>
  <si>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</si>
  <si>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</si>
  <si>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</si>
  <si>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</si>
  <si>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</si>
  <si>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</si>
  <si>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</si>
  <si>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</si>
  <si>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</si>
  <si>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</si>
  <si>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</si>
  <si>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</si>
  <si>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</si>
  <si>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</si>
  <si>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</si>
  <si>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</si>
  <si>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</si>
  <si>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</si>
  <si>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</si>
  <si>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</si>
  <si>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</si>
  <si>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</si>
  <si>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</si>
  <si>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</si>
  <si>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</si>
  <si>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</si>
  <si>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</si>
  <si>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</si>
  <si>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</si>
  <si>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</si>
  <si>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</si>
  <si>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</si>
  <si>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</si>
  <si>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</si>
  <si>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</si>
  <si>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</si>
  <si>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</si>
  <si>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</si>
  <si>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</si>
  <si>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</si>
  <si>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</si>
  <si>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</si>
  <si>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</si>
  <si>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</si>
  <si>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</si>
  <si>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</si>
  <si>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</si>
  <si>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</si>
  <si>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</si>
  <si>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</si>
  <si>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</si>
  <si>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</si>
  <si>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</si>
  <si>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</si>
  <si>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</si>
  <si>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</si>
  <si>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</si>
  <si>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</si>
  <si>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</si>
  <si>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</si>
  <si>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</si>
  <si>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</si>
  <si>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</si>
  <si>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</si>
  <si>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</si>
  <si>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</si>
  <si>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</si>
  <si>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</si>
  <si>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</si>
  <si>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</si>
  <si>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</si>
  <si>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</si>
  <si>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</si>
  <si>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</si>
  <si>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</si>
  <si>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</si>
  <si>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</si>
  <si>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</si>
  <si>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</si>
  <si>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</si>
  <si>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</si>
  <si>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</si>
  <si>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</si>
  <si>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</si>
  <si>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</si>
  <si>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</si>
  <si>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</si>
  <si>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</si>
  <si>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</si>
  <si>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</si>
  <si>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</si>
  <si>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</si>
  <si>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</si>
  <si>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</si>
  <si>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</si>
  <si>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</si>
  <si>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</si>
  <si>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</si>
  <si>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</si>
  <si>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</si>
  <si>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</si>
  <si>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</si>
  <si>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</si>
  <si>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</si>
  <si>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</si>
  <si>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</si>
  <si>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</si>
  <si>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</si>
  <si>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</si>
  <si>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</si>
  <si>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</si>
  <si>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</si>
  <si>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</si>
  <si>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</si>
  <si>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</si>
  <si>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</si>
  <si>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</si>
  <si>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</si>
  <si>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</si>
  <si>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</si>
  <si>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</si>
  <si>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</si>
  <si>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</si>
  <si>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</si>
  <si>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</si>
  <si>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</si>
  <si>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</si>
  <si>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</si>
  <si>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</si>
  <si>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</si>
  <si>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</si>
  <si>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</si>
  <si>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</si>
  <si>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</si>
  <si>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</si>
  <si>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</si>
  <si>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</si>
  <si>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</si>
  <si>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</si>
  <si>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</si>
  <si>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</si>
  <si>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</si>
  <si>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</si>
  <si>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</si>
  <si>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</si>
  <si>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</si>
  <si>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</si>
  <si>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</si>
  <si>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</si>
  <si>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</si>
  <si>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</si>
  <si>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</si>
  <si>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</si>
  <si>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</si>
  <si>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</si>
  <si>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</si>
  <si>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</si>
  <si>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</si>
  <si>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</si>
  <si>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</si>
  <si>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</si>
  <si>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</si>
  <si>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</si>
  <si>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</si>
  <si>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</si>
  <si>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</si>
  <si>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</si>
  <si>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</si>
  <si>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</si>
  <si>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</si>
  <si>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</si>
  <si>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</si>
  <si>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</si>
  <si>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</si>
  <si>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</si>
  <si>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</si>
  <si>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</si>
  <si>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</si>
  <si>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</si>
  <si>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</si>
  <si>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</si>
  <si>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</si>
  <si>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</si>
  <si>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</si>
  <si>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</si>
  <si>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</si>
  <si>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</si>
  <si>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</si>
  <si>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</si>
  <si>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</si>
  <si>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</si>
  <si>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</si>
  <si>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</si>
  <si>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</si>
  <si>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</si>
  <si>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</si>
  <si>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</si>
  <si>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</si>
  <si>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</si>
  <si>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</si>
  <si>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</si>
  <si>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</si>
  <si>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</si>
  <si>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</si>
  <si>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</si>
  <si>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</si>
  <si>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</si>
  <si>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</si>
  <si>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</si>
  <si>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</si>
  <si>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</si>
  <si>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</si>
  <si>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</si>
  <si>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</si>
  <si>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</si>
  <si>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</si>
  <si>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</si>
  <si>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</si>
  <si>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</si>
  <si>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</si>
  <si>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</si>
  <si>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</si>
  <si>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</si>
  <si>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</si>
  <si>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</si>
  <si>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</si>
  <si>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</si>
  <si>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</si>
  <si>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</si>
  <si>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</si>
  <si>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</si>
  <si>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</si>
  <si>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</si>
  <si>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</si>
  <si>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</si>
  <si>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</si>
  <si>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</si>
  <si>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</si>
  <si>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</si>
  <si>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</si>
  <si>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</si>
  <si>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</si>
  <si>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</si>
  <si>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</si>
  <si>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</si>
  <si>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</si>
  <si>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</si>
  <si>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</si>
  <si>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</si>
  <si>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</si>
  <si>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</si>
  <si>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</si>
  <si>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</si>
  <si>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</si>
  <si>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</si>
  <si>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</si>
  <si>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</si>
  <si>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</si>
  <si>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</si>
  <si>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</si>
  <si>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</si>
  <si>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</si>
  <si>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</si>
  <si>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</si>
  <si>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</si>
  <si>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</si>
  <si>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</si>
  <si>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</si>
  <si>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</si>
  <si>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</si>
  <si>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</si>
  <si>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</si>
  <si>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</si>
  <si>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</si>
  <si>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</si>
  <si>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</si>
  <si>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</si>
  <si>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</si>
  <si>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</si>
  <si>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</si>
  <si>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</si>
  <si>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</si>
  <si>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</si>
  <si>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</si>
  <si>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</si>
  <si>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</si>
  <si>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</si>
  <si>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</si>
  <si>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</si>
  <si>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</si>
  <si>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</si>
  <si>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</si>
  <si>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</si>
  <si>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</si>
  <si>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</si>
  <si>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</si>
  <si>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</si>
  <si>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</si>
  <si>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</si>
  <si>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</si>
  <si>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</si>
  <si>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</si>
  <si>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</si>
  <si>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</si>
  <si>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</si>
  <si>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</si>
  <si>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</si>
  <si>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</si>
  <si>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</si>
  <si>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</si>
  <si>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</si>
  <si>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</si>
  <si>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</si>
  <si>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</si>
  <si>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</si>
  <si>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</si>
  <si>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</si>
  <si>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</si>
  <si>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</si>
  <si>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</si>
  <si>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</si>
  <si>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</si>
  <si>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</si>
  <si>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</si>
  <si>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</si>
  <si>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</si>
  <si>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</si>
  <si>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</si>
  <si>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</si>
  <si>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</si>
  <si>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</si>
  <si>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</si>
  <si>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</si>
  <si>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</si>
  <si>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</si>
  <si>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</si>
  <si>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</si>
  <si>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</si>
  <si>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</si>
  <si>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</si>
  <si>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</si>
  <si>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</si>
  <si>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</si>
  <si>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</si>
  <si>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</si>
  <si>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</si>
  <si>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</si>
  <si>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</si>
  <si>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</si>
  <si>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</si>
  <si>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</si>
  <si>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</si>
  <si>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</si>
  <si>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</si>
  <si>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</si>
  <si>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</si>
  <si>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</si>
  <si>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</si>
  <si>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</si>
  <si>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</si>
  <si>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</si>
  <si>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</si>
  <si>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</si>
  <si>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</si>
  <si>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</si>
  <si>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</si>
  <si>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</si>
  <si>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</si>
  <si>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</si>
  <si>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</si>
  <si>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</si>
  <si>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</si>
  <si>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</si>
  <si>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</si>
  <si>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</si>
  <si>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</si>
  <si>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</si>
  <si>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</si>
  <si>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</si>
  <si>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</si>
  <si>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</si>
  <si>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</si>
  <si>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</si>
  <si>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</si>
  <si>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</si>
  <si>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</si>
  <si>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</si>
  <si>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</si>
  <si>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</si>
  <si>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</si>
  <si>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</si>
  <si>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</si>
  <si>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</si>
  <si>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</si>
  <si>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</si>
  <si>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</si>
  <si>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</si>
  <si>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</si>
  <si>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</si>
  <si>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</si>
  <si>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</si>
  <si>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</si>
  <si>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</si>
  <si>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</si>
  <si>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</si>
  <si>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</si>
  <si>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</si>
  <si>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</si>
  <si>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</si>
  <si>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</si>
  <si>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</si>
  <si>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</si>
  <si>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</si>
  <si>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</si>
  <si>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</si>
  <si>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</si>
  <si>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</si>
  <si>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</si>
  <si>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</si>
  <si>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</si>
  <si>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</si>
  <si>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</si>
  <si>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</si>
  <si>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</si>
  <si>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</si>
  <si>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</si>
  <si>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</si>
  <si>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</si>
  <si>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</si>
  <si>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</si>
  <si>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</si>
  <si>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</si>
  <si>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</si>
  <si>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</si>
  <si>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</si>
  <si>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</si>
  <si>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</si>
  <si>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</si>
  <si>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</si>
  <si>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</si>
  <si>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</si>
  <si>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</si>
  <si>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</si>
  <si>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</si>
  <si>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</si>
  <si>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</si>
  <si>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</si>
  <si>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</si>
  <si>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</si>
  <si>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</si>
  <si>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</si>
  <si>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</si>
  <si>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</si>
  <si>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</si>
  <si>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</si>
  <si>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</si>
  <si>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</si>
  <si>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</si>
  <si>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</si>
  <si>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</si>
  <si>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</si>
  <si>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</si>
  <si>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</si>
  <si>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</si>
  <si>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</si>
  <si>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</si>
  <si>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</si>
  <si>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</si>
  <si>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</si>
  <si>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</si>
  <si>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</si>
  <si>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</si>
  <si>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</si>
  <si>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</si>
  <si>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</si>
  <si>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</si>
  <si>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</si>
  <si>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</si>
  <si>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</si>
  <si>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</si>
  <si>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</si>
  <si>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</si>
  <si>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</si>
  <si>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</si>
  <si>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</si>
  <si>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</si>
  <si>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</si>
  <si>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</si>
  <si>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</si>
  <si>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</si>
  <si>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</si>
  <si>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</si>
  <si>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</si>
  <si>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</si>
  <si>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</si>
  <si>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</si>
  <si>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</si>
  <si>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</si>
  <si>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</si>
  <si>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</si>
  <si>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</si>
  <si>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</si>
  <si>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</si>
  <si>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</si>
  <si>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</si>
  <si>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</si>
  <si>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</si>
  <si>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</si>
  <si>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</si>
  <si>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</si>
  <si>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</si>
  <si>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</si>
  <si>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</si>
  <si>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</si>
  <si>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</si>
  <si>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</si>
  <si>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</si>
  <si>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</si>
  <si>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</si>
  <si>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</si>
  <si>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</si>
  <si>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</si>
  <si>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</si>
  <si>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</si>
  <si>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</si>
  <si>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</si>
  <si>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</si>
  <si>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</si>
  <si>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</si>
  <si>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</si>
  <si>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</si>
  <si>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</si>
  <si>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</si>
  <si>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</si>
  <si>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</si>
  <si>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</si>
  <si>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</si>
  <si>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</si>
  <si>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</si>
  <si>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</si>
  <si>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</si>
  <si>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</si>
  <si>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</si>
  <si>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</si>
  <si>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</si>
  <si>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</si>
  <si>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</si>
  <si>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</si>
  <si>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</si>
  <si>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</si>
  <si>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</si>
  <si>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</si>
  <si>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</si>
  <si>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</si>
  <si>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</si>
  <si>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</si>
  <si>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</si>
  <si>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</si>
  <si>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</si>
  <si>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</si>
  <si>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</si>
  <si>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</si>
  <si>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</si>
  <si>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</si>
  <si>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</si>
  <si>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</si>
  <si>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</si>
  <si>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</si>
  <si>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</si>
  <si>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</si>
  <si>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</si>
  <si>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</si>
  <si>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</si>
  <si>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</si>
  <si>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</si>
  <si>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</si>
  <si>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</si>
  <si>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</si>
  <si>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</si>
  <si>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</si>
  <si>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</si>
  <si>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</si>
  <si>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</si>
  <si>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</si>
  <si>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</si>
  <si>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</si>
  <si>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</si>
  <si>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</si>
  <si>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</si>
  <si>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</si>
  <si>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</si>
  <si>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</si>
  <si>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</si>
  <si>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</si>
  <si>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</si>
  <si>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</si>
  <si>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</si>
  <si>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</si>
  <si>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</si>
  <si>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</si>
  <si>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</si>
  <si>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</si>
  <si>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</si>
  <si>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</si>
  <si>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</si>
  <si>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</si>
  <si>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</si>
  <si>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</si>
  <si>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</si>
  <si>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</si>
  <si>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</si>
  <si>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</si>
  <si>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</si>
  <si>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</si>
  <si>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</si>
  <si>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</si>
  <si>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</si>
  <si>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</si>
  <si>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</si>
  <si>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</si>
  <si>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</si>
  <si>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</si>
  <si>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</si>
  <si>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</si>
  <si>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</si>
  <si>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</si>
  <si>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</si>
  <si>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</si>
  <si>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</si>
  <si>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</si>
  <si>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</si>
  <si>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</si>
  <si>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</si>
  <si>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</si>
  <si>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</si>
  <si>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</si>
  <si>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</si>
  <si>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</si>
  <si>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</si>
  <si>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</si>
  <si>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</si>
  <si>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</si>
  <si>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</si>
  <si>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</si>
  <si>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</si>
  <si>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</si>
  <si>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</si>
  <si>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</si>
  <si>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</si>
  <si>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</si>
  <si>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</si>
  <si>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</si>
  <si>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</si>
  <si>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</si>
  <si>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</si>
  <si>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</si>
  <si>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</si>
  <si>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</si>
  <si>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</si>
  <si>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</si>
  <si>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</si>
  <si>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</si>
  <si>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</si>
  <si>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</si>
  <si>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</si>
  <si>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</si>
  <si>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</si>
  <si>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</si>
  <si>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</si>
  <si>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</si>
  <si>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</si>
  <si>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</si>
  <si>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</si>
  <si>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</si>
  <si>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</si>
  <si>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</si>
  <si>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</si>
  <si>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</si>
  <si>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</si>
  <si>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</si>
  <si>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</si>
  <si>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</si>
  <si>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</si>
  <si>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</si>
  <si>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</si>
  <si>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</si>
  <si>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</si>
  <si>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</si>
  <si>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</si>
  <si>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</si>
  <si>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</si>
  <si>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</si>
  <si>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</si>
  <si>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</si>
  <si>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</si>
  <si>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</si>
  <si>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</si>
  <si>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</si>
  <si>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</si>
  <si>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</si>
  <si>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</si>
  <si>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</si>
  <si>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</si>
  <si>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</si>
  <si>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</si>
  <si>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</si>
  <si>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</si>
  <si>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</si>
  <si>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</si>
  <si>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</si>
  <si>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</si>
  <si>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</si>
  <si>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</si>
  <si>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</si>
  <si>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</si>
  <si>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</si>
  <si>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</si>
  <si>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</si>
  <si>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</si>
  <si>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</si>
  <si>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</si>
  <si>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</si>
  <si>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</si>
  <si>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</si>
  <si>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</si>
  <si>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</si>
  <si>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</si>
  <si>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</si>
  <si>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</si>
  <si>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</si>
  <si>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</si>
  <si>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</si>
  <si>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</si>
  <si>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</si>
  <si>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</si>
  <si>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</si>
  <si>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</si>
  <si>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</si>
  <si>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</si>
  <si>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</si>
  <si>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</si>
  <si>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</si>
  <si>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</si>
  <si>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</si>
  <si>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</si>
  <si>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</si>
  <si>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</si>
  <si>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</si>
  <si>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</si>
  <si>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</si>
  <si>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</si>
  <si>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</si>
  <si>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</si>
  <si>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</si>
  <si>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</si>
  <si>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</si>
  <si>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</si>
  <si>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</si>
  <si>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</si>
  <si>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</si>
  <si>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</si>
  <si>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</si>
  <si>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</si>
  <si>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</si>
  <si>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</si>
  <si>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</si>
  <si>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</si>
  <si>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</si>
  <si>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</si>
  <si>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</si>
  <si>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</si>
  <si>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</si>
  <si>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</si>
  <si>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</si>
  <si>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</si>
  <si>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</si>
  <si>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</si>
  <si>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</si>
  <si>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</si>
  <si>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</si>
  <si>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</si>
  <si>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</si>
  <si>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</si>
  <si>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</si>
  <si>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</si>
  <si>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</si>
  <si>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</si>
  <si>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</si>
  <si>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</si>
  <si>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</si>
  <si>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</si>
  <si>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</si>
  <si>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</si>
  <si>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</si>
  <si>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</si>
  <si>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</si>
  <si>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</si>
  <si>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</si>
  <si>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</si>
  <si>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</si>
  <si>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</si>
  <si>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</si>
  <si>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</si>
  <si>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</si>
  <si>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</si>
  <si>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</si>
  <si>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</si>
  <si>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</si>
  <si>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</si>
  <si>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</si>
  <si>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</si>
  <si>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</si>
  <si>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</si>
  <si>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</si>
  <si>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</si>
  <si>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</si>
  <si>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</si>
  <si>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</si>
  <si>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</si>
  <si>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</si>
  <si>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</si>
  <si>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</si>
  <si>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</si>
  <si>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</si>
  <si>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</si>
  <si>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</si>
  <si>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</si>
  <si>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</si>
  <si>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</si>
  <si>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</si>
  <si>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</si>
  <si>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</si>
  <si>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</si>
  <si>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</si>
  <si>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</si>
  <si>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</si>
  <si>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</si>
  <si>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</si>
  <si>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</si>
  <si>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</si>
  <si>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</si>
  <si>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</si>
  <si>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</si>
  <si>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</si>
  <si>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</si>
  <si>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</si>
  <si>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</si>
  <si>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</si>
  <si>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</si>
  <si>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</si>
  <si>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</si>
  <si>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</si>
  <si>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</si>
  <si>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</si>
  <si>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</si>
  <si>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</si>
  <si>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</si>
  <si>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</si>
  <si>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</si>
  <si>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</si>
  <si>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</si>
  <si>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</si>
  <si>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</si>
  <si>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</si>
  <si>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</si>
  <si>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</si>
  <si>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</si>
  <si>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</si>
  <si>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</si>
  <si>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</si>
  <si>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</si>
  <si>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</si>
  <si>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</si>
  <si>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</si>
  <si>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</si>
  <si>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</si>
  <si>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</si>
  <si>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</si>
  <si>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</si>
  <si>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</si>
  <si>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</si>
  <si>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</si>
  <si>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</si>
  <si>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</si>
  <si>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</si>
  <si>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</si>
  <si>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</si>
  <si>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</si>
  <si>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</si>
  <si>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</si>
  <si>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</si>
  <si>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</si>
  <si>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</si>
  <si>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</si>
  <si>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</si>
  <si>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</si>
  <si>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</si>
  <si>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</si>
  <si>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</si>
  <si>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</si>
  <si>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</si>
  <si>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</si>
  <si>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</si>
  <si>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</si>
  <si>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</si>
  <si>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</si>
  <si>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</si>
  <si>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</si>
  <si>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</si>
  <si>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</si>
  <si>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</si>
  <si>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</si>
  <si>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</si>
  <si>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</si>
  <si>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</si>
  <si>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</si>
  <si>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</si>
  <si>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</si>
  <si>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</si>
  <si>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</si>
  <si>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</si>
  <si>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</si>
  <si>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</si>
  <si>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</si>
  <si>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</si>
  <si>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</si>
  <si>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</si>
  <si>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</si>
  <si>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</si>
  <si>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</si>
  <si>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</si>
  <si>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</si>
  <si>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</si>
  <si>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</si>
  <si>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</si>
  <si>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</si>
  <si>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</si>
  <si>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</si>
  <si>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</si>
  <si>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</si>
  <si>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</si>
  <si>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</si>
  <si>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</si>
  <si>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</si>
  <si>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</si>
  <si>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</si>
  <si>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</si>
  <si>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</si>
  <si>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</si>
  <si>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</si>
  <si>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</si>
  <si>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</si>
  <si>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</si>
  <si>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</si>
  <si>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</si>
  <si>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</si>
  <si>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</si>
  <si>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</si>
  <si>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</si>
  <si>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</si>
  <si>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</si>
  <si>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</si>
  <si>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</si>
  <si>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</si>
  <si>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</si>
  <si>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</si>
  <si>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</si>
  <si>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</si>
  <si>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</si>
  <si>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</si>
  <si>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</si>
  <si>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</si>
  <si>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</si>
  <si>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</si>
  <si>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</si>
  <si>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</si>
  <si>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</si>
  <si>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</si>
  <si>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</si>
  <si>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</si>
  <si>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</si>
  <si>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</si>
  <si>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</si>
  <si>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</si>
  <si>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</si>
  <si>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</si>
  <si>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</si>
  <si>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</si>
  <si>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</si>
  <si>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</si>
  <si>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</si>
  <si>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</si>
  <si>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</si>
  <si>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</si>
  <si>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</si>
  <si>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</si>
  <si>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</si>
  <si>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</si>
  <si>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</si>
  <si>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</si>
  <si>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</si>
  <si>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</si>
  <si>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</si>
  <si>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</si>
  <si>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</si>
  <si>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</si>
  <si>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</si>
  <si>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</si>
  <si>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</si>
  <si>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</si>
  <si>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</si>
  <si>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</si>
  <si>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</si>
  <si>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</si>
  <si>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</si>
  <si>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</si>
  <si>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</si>
  <si>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</si>
  <si>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</si>
  <si>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</si>
  <si>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</si>
  <si>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</si>
  <si>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</si>
  <si>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</si>
  <si>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</si>
  <si>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</si>
  <si>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</si>
  <si>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</si>
  <si>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</si>
  <si>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</si>
  <si>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</si>
  <si>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</si>
  <si>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</si>
  <si>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</si>
  <si>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</si>
  <si>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</si>
  <si>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</si>
  <si>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</si>
  <si>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</si>
  <si>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</si>
  <si>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</si>
  <si>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</si>
  <si>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</si>
  <si>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</si>
  <si>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</si>
  <si>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</si>
  <si>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</si>
  <si>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</si>
  <si>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</si>
  <si>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</si>
  <si>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</si>
  <si>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</si>
  <si>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</si>
  <si>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</si>
  <si>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</si>
  <si>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</si>
  <si>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</si>
  <si>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</si>
  <si>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</si>
  <si>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</si>
  <si>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</si>
  <si>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</si>
  <si>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</si>
  <si>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</si>
  <si>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</si>
  <si>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</si>
  <si>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</si>
  <si>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</si>
  <si>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</si>
  <si>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</si>
  <si>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</si>
  <si>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</si>
  <si>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</si>
  <si>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</si>
  <si>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</si>
  <si>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</si>
  <si>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</si>
  <si>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</si>
  <si>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</si>
  <si>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</si>
  <si>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</si>
  <si>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</si>
  <si>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</si>
  <si>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</si>
  <si>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</si>
  <si>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</si>
  <si>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</si>
  <si>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</si>
  <si>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</si>
  <si>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</si>
  <si>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</si>
  <si>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</si>
  <si>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</si>
  <si>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</si>
  <si>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</si>
  <si>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</si>
  <si>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</si>
  <si>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</si>
  <si>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</si>
  <si>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</si>
  <si>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</si>
  <si>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</si>
  <si>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</si>
  <si>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</si>
  <si>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</si>
  <si>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</si>
  <si>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</si>
  <si>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</si>
  <si>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</si>
  <si>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</si>
  <si>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</si>
  <si>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</si>
  <si>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</si>
  <si>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</si>
  <si>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</si>
  <si>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</si>
  <si>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</si>
  <si>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</si>
  <si>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</si>
  <si>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</si>
  <si>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</si>
  <si>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</si>
  <si>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</si>
  <si>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</si>
  <si>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</si>
  <si>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</si>
  <si>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</si>
  <si>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</si>
  <si>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</si>
  <si>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</si>
  <si>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</si>
  <si>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</si>
  <si>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</si>
  <si>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</si>
  <si>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</si>
  <si>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</si>
  <si>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</si>
  <si>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</si>
  <si>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</si>
  <si>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</si>
  <si>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</si>
  <si>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</si>
  <si>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</si>
  <si>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</si>
  <si>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</si>
  <si>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</si>
  <si>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</si>
  <si>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</si>
  <si>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</si>
  <si>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</si>
  <si>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</si>
  <si>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</si>
  <si>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</si>
  <si>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</si>
  <si>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</si>
  <si>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</si>
  <si>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</si>
  <si>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</si>
  <si>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</si>
  <si>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</si>
  <si>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</si>
  <si>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</si>
  <si>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</si>
  <si>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</si>
  <si>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</si>
  <si>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</si>
  <si>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</si>
  <si>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</si>
  <si>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</si>
  <si>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</si>
  <si>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</si>
  <si>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</si>
  <si>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</si>
  <si>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</si>
  <si>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</si>
  <si>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</si>
  <si>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</si>
  <si>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</si>
  <si>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</si>
  <si>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</si>
  <si>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</si>
  <si>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</si>
  <si>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</si>
  <si>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</si>
  <si>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</si>
  <si>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</si>
  <si>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</si>
  <si>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</si>
  <si>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</si>
  <si>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</si>
  <si>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</si>
  <si>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</si>
  <si>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</si>
  <si>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</si>
  <si>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</si>
  <si>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</si>
  <si>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</si>
  <si>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</si>
  <si>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</si>
  <si>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</si>
  <si>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</si>
  <si>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</si>
  <si>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</si>
  <si>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</si>
  <si>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</si>
  <si>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</si>
  <si>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</si>
  <si>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</si>
  <si>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</si>
  <si>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</si>
  <si>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</si>
  <si>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</si>
  <si>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</si>
  <si>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</si>
  <si>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</si>
  <si>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</si>
  <si>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</si>
  <si>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</si>
  <si>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</si>
  <si>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</si>
  <si>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</si>
  <si>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</si>
  <si>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</si>
  <si>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</si>
  <si>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</si>
  <si>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</si>
  <si>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</si>
  <si>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</si>
  <si>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</si>
  <si>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</si>
  <si>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</si>
  <si>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</si>
  <si>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</si>
  <si>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</si>
  <si>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</si>
  <si>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</si>
  <si>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</si>
  <si>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</si>
  <si>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</si>
  <si>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</si>
  <si>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</si>
  <si>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</si>
  <si>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</si>
  <si>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</si>
  <si>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</si>
  <si>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</si>
  <si>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</si>
  <si>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</si>
  <si>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</si>
  <si>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</si>
  <si>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</si>
  <si>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</si>
  <si>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</si>
  <si>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</si>
  <si>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</si>
  <si>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</si>
  <si>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</si>
  <si>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</si>
  <si>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</si>
  <si>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</si>
  <si>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</si>
  <si>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</si>
  <si>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</si>
  <si>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</si>
  <si>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</si>
  <si>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</si>
  <si>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</si>
  <si>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</si>
  <si>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</si>
  <si>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</si>
  <si>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</si>
  <si>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</si>
  <si>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</si>
  <si>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</si>
  <si>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</si>
  <si>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</si>
  <si>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</si>
  <si>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</si>
  <si>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</si>
  <si>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</si>
  <si>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</si>
  <si>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</si>
  <si>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</si>
  <si>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</si>
  <si>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</si>
  <si>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</si>
  <si>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</si>
  <si>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</si>
  <si>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</si>
  <si>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</si>
  <si>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</si>
  <si>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</si>
  <si>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</si>
  <si>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</si>
  <si>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</si>
  <si>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</si>
  <si>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</si>
  <si>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</si>
  <si>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</si>
  <si>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</si>
  <si>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</si>
  <si>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</si>
  <si>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</si>
  <si>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</si>
  <si>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</si>
  <si>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</si>
  <si>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</si>
  <si>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</si>
  <si>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</si>
  <si>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</si>
  <si>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</si>
  <si>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</si>
  <si>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</si>
  <si>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</si>
  <si>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</si>
  <si>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</si>
  <si>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</si>
  <si>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</si>
  <si>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</si>
  <si>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</si>
  <si>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</si>
  <si>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</si>
  <si>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</si>
  <si>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</si>
  <si>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</si>
  <si>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</si>
  <si>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</si>
  <si>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</si>
  <si>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</si>
  <si>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</si>
  <si>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</si>
  <si>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</si>
  <si>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</si>
  <si>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</si>
  <si>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</si>
  <si>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</si>
  <si>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</si>
  <si>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</si>
  <si>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</si>
  <si>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</si>
  <si>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</si>
  <si>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</si>
  <si>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</si>
  <si>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</si>
  <si>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</si>
  <si>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</si>
  <si>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</si>
  <si>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</si>
  <si>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</si>
  <si>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</si>
  <si>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</si>
  <si>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</si>
  <si>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</si>
  <si>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</si>
  <si>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</si>
  <si>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</si>
  <si>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</si>
  <si>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</si>
  <si>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</si>
  <si>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</si>
  <si>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</si>
  <si>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</si>
  <si>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</si>
  <si>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</si>
  <si>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</si>
  <si>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</si>
  <si>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</si>
  <si>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</si>
  <si>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</si>
  <si>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</si>
  <si>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</si>
  <si>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</si>
  <si>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</si>
  <si>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</si>
  <si>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</si>
  <si>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</si>
  <si>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</si>
  <si>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</si>
  <si>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</si>
  <si>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</si>
  <si>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</si>
  <si>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</si>
  <si>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</si>
  <si>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</si>
  <si>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</si>
  <si>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</si>
  <si>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</si>
  <si>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</si>
  <si>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</si>
  <si>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</si>
  <si>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</si>
  <si>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</si>
  <si>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</si>
  <si>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</si>
  <si>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</si>
  <si>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</si>
  <si>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</si>
  <si>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</si>
  <si>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</si>
  <si>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</si>
  <si>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</si>
  <si>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</si>
  <si>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</si>
  <si>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</si>
  <si>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</si>
  <si>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</si>
  <si>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</si>
  <si>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</si>
  <si>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</si>
  <si>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</si>
  <si>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</si>
  <si>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</si>
  <si>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</si>
  <si>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</si>
  <si>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</si>
  <si>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</si>
  <si>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</si>
  <si>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</si>
  <si>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</si>
  <si>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</si>
  <si>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</si>
  <si>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</si>
  <si>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</si>
  <si>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</si>
  <si>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</si>
  <si>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</si>
  <si>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</si>
  <si>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</si>
  <si>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</si>
  <si>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</si>
  <si>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</si>
  <si>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</si>
  <si>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</si>
  <si>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</si>
  <si>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</si>
  <si>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</si>
  <si>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</si>
  <si>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</si>
  <si>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</si>
  <si>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</si>
  <si>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</si>
  <si>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</si>
  <si>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</si>
  <si>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</si>
  <si>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</si>
  <si>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</si>
  <si>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</si>
  <si>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</si>
  <si>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</si>
  <si>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</si>
  <si>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</si>
  <si>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</si>
  <si>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</si>
  <si>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</si>
  <si>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</si>
  <si>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</si>
  <si>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</si>
  <si>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</si>
  <si>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</si>
  <si>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</si>
  <si>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</si>
  <si>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</si>
  <si>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</si>
  <si>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</si>
  <si>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</si>
  <si>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</si>
  <si>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</si>
  <si>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</si>
  <si>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</si>
  <si>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</si>
  <si>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</si>
  <si>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</si>
  <si>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</si>
  <si>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</si>
  <si>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</si>
  <si>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</si>
  <si>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</si>
  <si>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</si>
  <si>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</si>
  <si>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</si>
  <si>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</si>
  <si>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</si>
  <si>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</si>
  <si>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</si>
  <si>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</si>
  <si>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</si>
  <si>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</si>
  <si>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</si>
  <si>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</si>
  <si>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</si>
  <si>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</si>
  <si>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</si>
  <si>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</si>
  <si>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</si>
  <si>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</si>
  <si>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</si>
  <si>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</si>
  <si>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</si>
  <si>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</si>
  <si>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</si>
  <si>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</si>
  <si>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</si>
  <si>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</si>
  <si>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</si>
  <si>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</si>
  <si>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</si>
  <si>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</si>
  <si>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</si>
  <si>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</si>
  <si>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</si>
  <si>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</si>
  <si>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</si>
  <si>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</si>
  <si>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</si>
  <si>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</si>
  <si>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</si>
  <si>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</si>
  <si>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</si>
  <si>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</si>
  <si>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</si>
  <si>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</si>
  <si>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</si>
  <si>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</si>
  <si>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</si>
  <si>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</si>
  <si>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</si>
  <si>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</si>
  <si>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</si>
  <si>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</si>
  <si>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</si>
  <si>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</si>
  <si>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</si>
  <si>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</si>
  <si>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</si>
  <si>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</si>
  <si>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</si>
  <si>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</si>
  <si>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</si>
  <si>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</si>
  <si>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</si>
  <si>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</si>
  <si>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</si>
  <si>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</si>
  <si>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</si>
  <si>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</si>
  <si>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</si>
  <si>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</si>
  <si>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</si>
  <si>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</si>
  <si>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</si>
  <si>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</si>
  <si>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</si>
  <si>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</si>
  <si>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</si>
  <si>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</si>
  <si>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</si>
  <si>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</si>
  <si>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</si>
  <si>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</si>
  <si>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</si>
  <si>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</si>
  <si>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</si>
  <si>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</si>
  <si>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</si>
  <si>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</si>
  <si>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</si>
  <si>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</si>
  <si>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</si>
  <si>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</si>
  <si>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</si>
  <si>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</si>
  <si>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</si>
  <si>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</si>
  <si>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</si>
  <si>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</si>
  <si>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</si>
  <si>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</si>
  <si>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</si>
  <si>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</si>
  <si>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</si>
  <si>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</si>
  <si>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</si>
  <si>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</si>
  <si>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</si>
  <si>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</si>
  <si>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</si>
  <si>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</si>
  <si>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</si>
  <si>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</si>
  <si>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</si>
  <si>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</si>
  <si>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</si>
  <si>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</si>
  <si>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</si>
  <si>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</si>
  <si>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</si>
  <si>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</si>
  <si>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</si>
  <si>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</si>
  <si>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</si>
  <si>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</si>
  <si>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</si>
  <si>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</si>
  <si>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</si>
  <si>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</si>
  <si>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</si>
  <si>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</si>
  <si>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</si>
  <si>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</si>
  <si>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</si>
  <si>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</si>
  <si>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</si>
  <si>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</si>
  <si>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</si>
  <si>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</si>
  <si>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</si>
  <si>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</si>
  <si>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</si>
  <si>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</si>
  <si>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</si>
  <si>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</si>
  <si>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</si>
  <si>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</si>
  <si>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</si>
  <si>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</si>
  <si>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</si>
  <si>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</si>
  <si>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</si>
  <si>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</si>
  <si>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</si>
  <si>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</si>
  <si>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</si>
  <si>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</si>
  <si>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</si>
  <si>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</si>
  <si>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</si>
  <si>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</si>
  <si>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</si>
  <si>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</si>
  <si>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</si>
  <si>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</si>
  <si>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</si>
  <si>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</si>
  <si>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</si>
  <si>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</si>
  <si>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</si>
  <si>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</si>
  <si>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</si>
  <si>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</si>
  <si>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</si>
  <si>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</si>
  <si>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</si>
  <si>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</si>
  <si>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</si>
  <si>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</si>
  <si>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</si>
  <si>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</si>
  <si>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</si>
  <si>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</si>
  <si>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</si>
  <si>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</si>
  <si>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</si>
  <si>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</si>
  <si>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</si>
  <si>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</si>
  <si>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</si>
  <si>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</si>
  <si>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</si>
  <si>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</si>
  <si>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</si>
  <si>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</si>
  <si>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</si>
  <si>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</si>
  <si>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</si>
  <si>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</si>
  <si>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</si>
  <si>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</si>
  <si>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</si>
  <si>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</si>
  <si>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</si>
  <si>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</si>
  <si>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</si>
  <si>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</si>
  <si>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</si>
  <si>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</si>
  <si>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</si>
  <si>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</si>
  <si>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</si>
  <si>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</si>
  <si>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</si>
  <si>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</si>
  <si>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</si>
  <si>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</si>
  <si>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</si>
  <si>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</si>
  <si>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</si>
  <si>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</si>
  <si>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</si>
  <si>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</si>
  <si>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</si>
  <si>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</si>
  <si>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</si>
  <si>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</si>
  <si>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</si>
  <si>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</si>
  <si>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</si>
  <si>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</si>
  <si>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</si>
  <si>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</si>
  <si>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</si>
  <si>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</si>
  <si>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</si>
  <si>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</si>
  <si>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</si>
  <si>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</si>
  <si>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</si>
  <si>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</si>
  <si>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</si>
  <si>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</si>
  <si>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</si>
  <si>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</si>
  <si>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</si>
  <si>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</si>
  <si>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</si>
  <si>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</si>
  <si>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</si>
  <si>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</si>
  <si>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</si>
  <si>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</si>
  <si>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</si>
  <si>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</si>
  <si>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</si>
  <si>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</si>
  <si>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</si>
  <si>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</si>
  <si>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</si>
  <si>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</si>
  <si>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</si>
  <si>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</si>
  <si>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</si>
  <si>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</si>
  <si>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</si>
  <si>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</si>
  <si>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</si>
  <si>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</si>
  <si>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</si>
  <si>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</si>
  <si>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</si>
  <si>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</si>
  <si>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</si>
  <si>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</si>
  <si>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</si>
  <si>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</si>
  <si>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</si>
  <si>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</si>
  <si>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</si>
  <si>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</si>
  <si>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</si>
  <si>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</si>
  <si>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</si>
  <si>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</si>
  <si>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</si>
  <si>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</si>
  <si>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</si>
  <si>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</si>
  <si>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</si>
  <si>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</si>
  <si>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</si>
  <si>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</si>
  <si>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</si>
  <si>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</si>
  <si>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</si>
  <si>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</si>
  <si>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</si>
  <si>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</si>
  <si>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</si>
  <si>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</si>
  <si>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</si>
  <si>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</si>
  <si>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</si>
  <si>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</si>
  <si>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</si>
  <si>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</si>
  <si>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</si>
  <si>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</si>
  <si>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</si>
  <si>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</si>
  <si>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</si>
  <si>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</si>
  <si>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</si>
  <si>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</si>
  <si>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</si>
  <si>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</si>
  <si>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</si>
  <si>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</si>
  <si>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</si>
  <si>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</si>
  <si>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</si>
  <si>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</si>
  <si>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</si>
  <si>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</si>
  <si>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</si>
  <si>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</si>
  <si>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</si>
  <si>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</si>
  <si>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</si>
  <si>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</si>
  <si>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</si>
  <si>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</si>
  <si>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</si>
  <si>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</si>
  <si>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</si>
  <si>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</si>
  <si>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</si>
  <si>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</si>
  <si>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</si>
  <si>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</si>
  <si>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</si>
  <si>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</si>
  <si>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</si>
  <si>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</si>
  <si>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</si>
  <si>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</si>
  <si>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</si>
  <si>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</si>
  <si>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</si>
  <si>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</si>
  <si>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</si>
  <si>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</si>
  <si>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</si>
  <si>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</si>
  <si>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</si>
  <si>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</si>
  <si>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</si>
  <si>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</si>
  <si>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</si>
  <si>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</si>
  <si>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</si>
  <si>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</si>
  <si>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</si>
  <si>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</si>
  <si>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</si>
  <si>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</si>
  <si>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</si>
  <si>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</si>
  <si>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</si>
  <si>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</si>
  <si>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</si>
  <si>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</si>
  <si>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</si>
  <si>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</si>
  <si>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</si>
  <si>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</si>
  <si>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</si>
  <si>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</si>
  <si>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</si>
  <si>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</si>
  <si>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</si>
  <si>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</si>
  <si>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</si>
  <si>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</si>
  <si>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</si>
  <si>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</si>
  <si>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</si>
  <si>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</si>
  <si>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</si>
  <si>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</si>
  <si>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</si>
  <si>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</si>
  <si>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</si>
  <si>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</si>
  <si>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</si>
  <si>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</si>
  <si>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</si>
  <si>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</si>
  <si>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</si>
  <si>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</si>
  <si>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</si>
  <si>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</si>
  <si>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</si>
  <si>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</si>
  <si>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</si>
  <si>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</si>
  <si>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</si>
  <si>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</si>
  <si>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</si>
  <si>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</si>
  <si>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</si>
  <si>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</si>
  <si>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</si>
  <si>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</si>
  <si>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</si>
  <si>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</si>
  <si>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</si>
  <si>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</si>
  <si>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</si>
  <si>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</si>
  <si>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</si>
  <si>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</si>
  <si>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</si>
  <si>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</si>
  <si>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</si>
  <si>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</si>
  <si>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</si>
  <si>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</si>
  <si>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</si>
  <si>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</si>
  <si>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</si>
  <si>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</si>
  <si>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</si>
  <si>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</si>
  <si>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</si>
  <si>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</si>
  <si>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</si>
  <si>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</si>
  <si>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</si>
  <si>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</si>
  <si>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</si>
  <si>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</si>
  <si>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</si>
  <si>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</si>
  <si>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</si>
  <si>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</si>
  <si>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</si>
  <si>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</si>
  <si>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</si>
  <si>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</si>
  <si>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</si>
  <si>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</si>
  <si>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</si>
  <si>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</si>
  <si>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</si>
  <si>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</si>
  <si>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</si>
  <si>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</si>
  <si>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</si>
  <si>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</si>
  <si>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</si>
  <si>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</si>
  <si>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</si>
  <si>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</si>
  <si>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</si>
  <si>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</si>
  <si>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</si>
  <si>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</si>
  <si>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</si>
  <si>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</si>
  <si>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</si>
  <si>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</si>
  <si>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</si>
  <si>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</si>
  <si>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</si>
  <si>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</si>
  <si>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</si>
  <si>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</si>
  <si>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</si>
  <si>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</si>
  <si>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</si>
  <si>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</si>
  <si>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</si>
  <si>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</si>
  <si>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</si>
  <si>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</si>
  <si>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</si>
  <si>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</si>
  <si>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</si>
  <si>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</si>
  <si>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</si>
  <si>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</si>
  <si>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</si>
  <si>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</si>
  <si>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</si>
  <si>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</si>
  <si>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</si>
  <si>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</si>
  <si>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</si>
  <si>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</si>
  <si>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</si>
  <si>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</si>
  <si>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</si>
  <si>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</si>
  <si>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</si>
  <si>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</si>
  <si>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</si>
  <si>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</si>
  <si>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</si>
  <si>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</si>
  <si>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</si>
  <si>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</si>
  <si>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</si>
  <si>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</si>
  <si>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</si>
  <si>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</si>
  <si>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</si>
  <si>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</si>
  <si>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</si>
  <si>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</si>
  <si>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</si>
  <si>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</si>
  <si>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</si>
  <si>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</si>
  <si>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</si>
  <si>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</si>
  <si>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</si>
  <si>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</si>
  <si>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</si>
  <si>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</si>
  <si>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</si>
  <si>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</si>
  <si>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</si>
  <si>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</si>
  <si>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</si>
  <si>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</si>
  <si>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</si>
  <si>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</si>
  <si>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</si>
  <si>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</si>
  <si>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</si>
  <si>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</si>
  <si>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</si>
  <si>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</si>
  <si>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</si>
  <si>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</si>
  <si>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</si>
  <si>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</si>
  <si>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</si>
  <si>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</si>
  <si>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</si>
  <si>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</si>
  <si>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</si>
  <si>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</si>
  <si>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</si>
  <si>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</si>
  <si>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</si>
  <si>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</si>
  <si>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</si>
  <si>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</si>
  <si>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</si>
  <si>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</si>
  <si>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</si>
  <si>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</si>
  <si>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</si>
  <si>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</si>
  <si>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</si>
  <si>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</si>
  <si>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</si>
  <si>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</si>
  <si>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</si>
  <si>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</si>
  <si>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</si>
  <si>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</si>
  <si>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</si>
  <si>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</si>
  <si>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</si>
  <si>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</si>
  <si>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</si>
  <si>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</si>
  <si>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</si>
  <si>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</si>
  <si>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</si>
  <si>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</si>
  <si>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</si>
  <si>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</si>
  <si>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</si>
  <si>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</si>
  <si>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</si>
  <si>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</si>
  <si>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</si>
  <si>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</si>
  <si>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</si>
  <si>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</si>
  <si>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</si>
  <si>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</si>
  <si>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</si>
  <si>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</si>
  <si>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</si>
  <si>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</si>
  <si>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</si>
  <si>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</si>
  <si>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</si>
  <si>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</si>
  <si>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</si>
  <si>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</si>
  <si>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</si>
  <si>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</si>
  <si>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</si>
  <si>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</si>
  <si>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</si>
  <si>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</si>
  <si>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</si>
  <si>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</si>
  <si>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</si>
  <si>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</si>
  <si>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</si>
  <si>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</si>
  <si>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</si>
  <si>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</si>
  <si>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</si>
  <si>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</si>
  <si>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</si>
  <si>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</si>
  <si>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</si>
  <si>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</si>
  <si>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</si>
  <si>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</si>
  <si>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</si>
  <si>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</si>
  <si>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</si>
  <si>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</si>
  <si>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</si>
  <si>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</si>
  <si>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</si>
  <si>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</si>
  <si>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</si>
  <si>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</si>
  <si>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</si>
  <si>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</si>
  <si>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</si>
  <si>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</si>
  <si>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</si>
  <si>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</si>
  <si>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</si>
  <si>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</si>
  <si>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</si>
  <si>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</si>
  <si>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</si>
  <si>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</si>
  <si>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</si>
  <si>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</si>
  <si>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</si>
  <si>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</si>
  <si>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</si>
  <si>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</si>
  <si>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</si>
  <si>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</si>
  <si>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</si>
  <si>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</si>
  <si>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</si>
  <si>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</si>
  <si>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</si>
  <si>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</si>
  <si>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</si>
  <si>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</si>
  <si>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</si>
  <si>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</si>
  <si>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</si>
  <si>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</si>
  <si>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</si>
  <si>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</si>
  <si>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</si>
  <si>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</si>
  <si>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</si>
  <si>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</si>
  <si>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</si>
  <si>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</si>
  <si>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</si>
  <si>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</si>
  <si>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</si>
  <si>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</si>
  <si>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</si>
  <si>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</si>
  <si>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</si>
  <si>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</si>
  <si>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</si>
  <si>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</si>
  <si>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</si>
  <si>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</si>
  <si>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</si>
  <si>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</si>
  <si>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</si>
  <si>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</si>
  <si>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</si>
  <si>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</si>
  <si>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</si>
  <si>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</si>
  <si>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</si>
  <si>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</si>
  <si>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</si>
  <si>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</si>
  <si>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</si>
  <si>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</si>
  <si>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</si>
  <si>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</si>
  <si>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</si>
  <si>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</si>
  <si>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</si>
  <si>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</si>
  <si>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</si>
  <si>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</si>
  <si>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</si>
  <si>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</si>
  <si>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</si>
  <si>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</si>
  <si>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</si>
  <si>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</si>
  <si>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</si>
  <si>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</si>
  <si>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</si>
  <si>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</si>
  <si>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</si>
  <si>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</si>
  <si>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</si>
  <si>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</si>
  <si>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</si>
  <si>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</si>
  <si>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</si>
  <si>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</si>
  <si>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</si>
  <si>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</si>
  <si>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</si>
  <si>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</si>
  <si>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</si>
  <si>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</si>
  <si>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</si>
  <si>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</si>
  <si>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</si>
  <si>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</si>
  <si>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</si>
  <si>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</si>
  <si>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</si>
  <si>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</si>
  <si>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</si>
  <si>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</si>
  <si>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</si>
  <si>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</si>
  <si>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</si>
  <si>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</si>
  <si>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</si>
  <si>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</si>
  <si>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</si>
  <si>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</si>
  <si>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</si>
  <si>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</si>
  <si>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</si>
  <si>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</si>
  <si>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</si>
  <si>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</si>
  <si>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</si>
  <si>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</si>
  <si>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</si>
  <si>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</si>
  <si>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</si>
  <si>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</si>
  <si>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</si>
  <si>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</si>
  <si>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</si>
  <si>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</si>
  <si>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</si>
  <si>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</si>
  <si>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</si>
  <si>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</si>
  <si>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</si>
  <si>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</si>
  <si>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</si>
  <si>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</si>
  <si>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</si>
  <si>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</si>
  <si>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</si>
  <si>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</si>
  <si>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</si>
  <si>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</si>
  <si>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</si>
  <si>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</si>
  <si>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</si>
  <si>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</si>
  <si>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</si>
  <si>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</si>
  <si>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</si>
  <si>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</si>
  <si>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</si>
  <si>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</si>
  <si>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</si>
  <si>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</si>
  <si>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</si>
  <si>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</si>
  <si>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</si>
  <si>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</si>
  <si>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</si>
  <si>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</si>
  <si>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</si>
  <si>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</si>
  <si>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</si>
  <si>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</si>
  <si>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</si>
  <si>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</si>
  <si>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</si>
  <si>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</si>
  <si>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</si>
  <si>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</si>
  <si>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</si>
  <si>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</si>
  <si>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</si>
  <si>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</si>
  <si>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</si>
  <si>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</si>
  <si>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</si>
  <si>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</si>
  <si>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</si>
  <si>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</si>
  <si>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</si>
  <si>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</si>
  <si>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</si>
  <si>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</si>
  <si>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</si>
  <si>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</si>
  <si>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</si>
  <si>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</si>
  <si>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</si>
  <si>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</si>
  <si>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</si>
  <si>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</si>
  <si>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</si>
  <si>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</si>
  <si>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</si>
  <si>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</si>
  <si>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</si>
  <si>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</si>
  <si>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</si>
  <si>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</si>
  <si>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</si>
  <si>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</si>
  <si>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</si>
  <si>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</si>
  <si>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</si>
  <si>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</si>
  <si>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</si>
  <si>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</si>
  <si>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</si>
  <si>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</si>
  <si>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</si>
  <si>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</si>
  <si>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</si>
  <si>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</si>
  <si>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</si>
  <si>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</si>
  <si>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</si>
  <si>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</si>
  <si>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</si>
  <si>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</si>
  <si>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</si>
  <si>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</si>
  <si>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</si>
  <si>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</si>
  <si>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</si>
  <si>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</si>
  <si>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</si>
  <si>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</si>
  <si>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</si>
  <si>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</si>
  <si>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</si>
  <si>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</si>
  <si>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</si>
  <si>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</si>
  <si>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</si>
  <si>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</si>
  <si>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</si>
  <si>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</si>
  <si>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</si>
  <si>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</si>
  <si>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</si>
  <si>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</si>
  <si>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</si>
  <si>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</si>
  <si>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</si>
  <si>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</si>
  <si>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</si>
  <si>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</si>
  <si>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</si>
  <si>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</si>
  <si>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</si>
  <si>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</si>
  <si>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</si>
  <si>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</si>
  <si>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</si>
  <si>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</si>
  <si>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</si>
  <si>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</si>
  <si>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</si>
  <si>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</si>
  <si>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</si>
  <si>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</si>
  <si>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</si>
  <si>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</si>
  <si>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</si>
  <si>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</si>
  <si>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</si>
  <si>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</si>
  <si>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</si>
  <si>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</si>
  <si>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</si>
  <si>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</si>
  <si>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</si>
  <si>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</si>
  <si>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</si>
  <si>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</si>
  <si>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</si>
  <si>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</si>
  <si>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</si>
  <si>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</si>
  <si>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</si>
  <si>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</si>
  <si>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</si>
  <si>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</si>
  <si>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</si>
  <si>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</si>
  <si>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</si>
  <si>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</si>
  <si>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</si>
  <si>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</si>
  <si>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</si>
  <si>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</si>
  <si>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</si>
  <si>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</si>
  <si>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</si>
  <si>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</si>
  <si>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</si>
  <si>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</si>
  <si>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</si>
  <si>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</si>
  <si>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</si>
  <si>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</si>
  <si>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</si>
  <si>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</si>
  <si>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</si>
  <si>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</si>
  <si>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</si>
  <si>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</si>
  <si>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</si>
  <si>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</si>
  <si>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</si>
  <si>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</si>
  <si>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</si>
  <si>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</si>
  <si>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</si>
  <si>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</si>
  <si>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</si>
  <si>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</si>
  <si>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</si>
  <si>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</si>
  <si>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</si>
  <si>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</si>
  <si>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</si>
  <si>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</si>
  <si>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</si>
  <si>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</si>
  <si>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</si>
  <si>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</si>
  <si>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</si>
  <si>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</si>
  <si>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</si>
  <si>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</si>
  <si>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</si>
  <si>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</si>
  <si>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</si>
  <si>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</si>
  <si>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</si>
  <si>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</si>
  <si>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</si>
  <si>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</si>
  <si>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</si>
  <si>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</si>
  <si>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</si>
  <si>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</si>
  <si>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</si>
  <si>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</si>
  <si>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</si>
  <si>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</si>
  <si>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</si>
  <si>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</si>
  <si>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</si>
  <si>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</si>
  <si>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</si>
  <si>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</si>
  <si>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</si>
  <si>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</si>
  <si>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</si>
  <si>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</si>
  <si>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</si>
  <si>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</si>
  <si>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</si>
  <si>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</si>
  <si>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</si>
  <si>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</si>
  <si>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</si>
  <si>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</si>
  <si>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</si>
  <si>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</si>
  <si>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</si>
  <si>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</si>
  <si>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</si>
  <si>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</si>
  <si>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</si>
  <si>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</si>
  <si>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</si>
  <si>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</si>
  <si>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</si>
  <si>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</si>
  <si>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</si>
  <si>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</si>
  <si>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</si>
  <si>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</si>
  <si>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</si>
  <si>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</si>
  <si>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</si>
  <si>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</si>
  <si>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</si>
  <si>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</si>
  <si>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</si>
  <si>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</si>
  <si>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</si>
  <si>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</si>
  <si>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</si>
  <si>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</si>
  <si>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</si>
  <si>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</si>
  <si>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</si>
  <si>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</si>
  <si>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</si>
  <si>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</si>
  <si>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</si>
  <si>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</si>
  <si>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</si>
  <si>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</si>
  <si>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</si>
  <si>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</si>
  <si>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</si>
  <si>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</si>
  <si>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</si>
  <si>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</si>
  <si>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</si>
  <si>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</si>
  <si>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</si>
  <si>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</si>
  <si>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</si>
  <si>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</si>
  <si>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</si>
  <si>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</si>
  <si>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</si>
  <si>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</si>
  <si>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</si>
  <si>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</si>
  <si>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</si>
  <si>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</si>
  <si>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</si>
  <si>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</si>
  <si>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</si>
  <si>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</si>
  <si>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</si>
  <si>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</si>
  <si>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</si>
  <si>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</si>
  <si>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</si>
  <si>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</si>
  <si>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</si>
  <si>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</si>
  <si>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</si>
  <si>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</si>
  <si>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</si>
  <si>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</si>
  <si>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</si>
  <si>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</si>
  <si>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</si>
  <si>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</si>
  <si>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</si>
  <si>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</si>
  <si>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</si>
  <si>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</si>
  <si>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</si>
  <si>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</si>
  <si>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</si>
  <si>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</si>
  <si>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</si>
  <si>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</si>
  <si>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</si>
  <si>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</si>
  <si>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</si>
  <si>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</si>
  <si>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</si>
  <si>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</si>
  <si>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</si>
  <si>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</si>
  <si>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</si>
  <si>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</si>
  <si>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</si>
  <si>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</si>
  <si>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</si>
  <si>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</si>
  <si>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</si>
  <si>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</si>
  <si>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</si>
  <si>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</si>
  <si>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</si>
  <si>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</si>
  <si>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</si>
  <si>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</si>
  <si>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</si>
  <si>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</si>
  <si>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</si>
  <si>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</si>
  <si>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</si>
  <si>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</si>
  <si>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</si>
  <si>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</si>
  <si>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</si>
  <si>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</si>
  <si>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</si>
  <si>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</si>
  <si>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</si>
  <si>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</si>
  <si>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</si>
  <si>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</si>
  <si>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</si>
  <si>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</si>
  <si>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</si>
  <si>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</si>
  <si>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</si>
  <si>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</si>
  <si>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</si>
  <si>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</si>
  <si>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</si>
  <si>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</si>
  <si>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</si>
  <si>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</si>
  <si>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</si>
  <si>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</si>
  <si>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</si>
  <si>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</si>
  <si>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</si>
  <si>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</si>
  <si>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</si>
  <si>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</si>
  <si>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</si>
  <si>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</si>
  <si>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</si>
  <si>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</si>
  <si>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</si>
  <si>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</si>
  <si>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</si>
  <si>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</si>
  <si>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</si>
  <si>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</si>
  <si>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</si>
  <si>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</si>
  <si>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</si>
  <si>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</si>
  <si>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</si>
  <si>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</si>
  <si>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</si>
  <si>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</si>
  <si>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</si>
  <si>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</si>
  <si>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</si>
  <si>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</si>
  <si>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</si>
  <si>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</si>
  <si>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</si>
  <si>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</si>
  <si>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</si>
  <si>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</si>
  <si>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</si>
  <si>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</si>
  <si>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</si>
  <si>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</si>
  <si>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</si>
  <si>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</si>
  <si>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</si>
  <si>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</si>
  <si>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</si>
  <si>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</si>
  <si>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</si>
  <si>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</si>
  <si>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</si>
  <si>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</si>
  <si>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</si>
  <si>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</si>
  <si>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</si>
  <si>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</si>
  <si>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</si>
  <si>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</si>
  <si>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</si>
  <si>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</si>
  <si>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</si>
  <si>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</si>
  <si>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</si>
  <si>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</si>
  <si>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</si>
  <si>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</si>
  <si>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</si>
  <si>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</si>
  <si>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</si>
  <si>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</si>
  <si>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</si>
  <si>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</si>
  <si>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</si>
  <si>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</si>
  <si>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</si>
  <si>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</si>
  <si>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</si>
  <si>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</si>
  <si>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</si>
  <si>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</si>
  <si>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</si>
  <si>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</si>
  <si>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</si>
  <si>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</si>
  <si>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</si>
  <si>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</si>
  <si>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</si>
  <si>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</si>
  <si>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</si>
  <si>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</si>
  <si>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</si>
  <si>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</si>
  <si>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</si>
  <si>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</si>
  <si>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</si>
  <si>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</si>
  <si>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</si>
  <si>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</si>
  <si>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</si>
  <si>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</si>
  <si>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</si>
  <si>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</si>
  <si>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</si>
  <si>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</si>
  <si>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</si>
  <si>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</si>
  <si>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</si>
  <si>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</si>
  <si>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</si>
  <si>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</si>
  <si>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</si>
  <si>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</si>
  <si>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</si>
  <si>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</si>
  <si>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</si>
  <si>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</si>
  <si>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</si>
  <si>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</si>
  <si>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</si>
  <si>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</si>
  <si>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</si>
  <si>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</si>
  <si>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</si>
  <si>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</si>
  <si>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</si>
  <si>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</si>
  <si>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</si>
  <si>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</si>
  <si>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</si>
  <si>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</si>
  <si>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</si>
  <si>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</si>
  <si>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</si>
  <si>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</si>
  <si>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</si>
  <si>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</si>
  <si>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</si>
  <si>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</si>
  <si>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</si>
  <si>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</si>
  <si>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</si>
  <si>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</si>
  <si>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</si>
  <si>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</si>
  <si>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</si>
  <si>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</si>
  <si>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</si>
  <si>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</si>
  <si>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</si>
  <si>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</si>
  <si>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</si>
  <si>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</si>
  <si>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</si>
  <si>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</si>
  <si>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</si>
  <si>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</si>
  <si>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</si>
  <si>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</si>
  <si>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</si>
  <si>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</si>
  <si>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</si>
  <si>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</si>
  <si>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</si>
  <si>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</si>
  <si>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</si>
  <si>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</si>
  <si>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</si>
  <si>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</si>
  <si>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</si>
  <si>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</si>
  <si>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</si>
  <si>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</si>
  <si>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</si>
  <si>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</si>
  <si>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</si>
  <si>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</si>
  <si>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</si>
  <si>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</si>
  <si>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</si>
  <si>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</si>
  <si>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</si>
  <si>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</si>
  <si>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</si>
  <si>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</si>
  <si>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</si>
  <si>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</si>
  <si>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</si>
  <si>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</si>
  <si>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</si>
  <si>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</si>
  <si>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</si>
  <si>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</si>
  <si>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</si>
  <si>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</si>
  <si>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</si>
  <si>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</si>
  <si>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</si>
  <si>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</si>
  <si>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</si>
  <si>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</si>
  <si>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</si>
  <si>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</si>
  <si>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</si>
  <si>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</si>
  <si>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</si>
  <si>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</si>
  <si>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</si>
  <si>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</si>
  <si>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</si>
  <si>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</si>
  <si>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</si>
  <si>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</si>
  <si>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</si>
  <si>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</si>
  <si>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</si>
  <si>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</si>
  <si>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</si>
  <si>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</si>
  <si>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</si>
  <si>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</si>
  <si>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</si>
  <si>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</si>
  <si>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</si>
  <si>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</si>
  <si>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</si>
  <si>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</si>
  <si>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</si>
  <si>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</si>
  <si>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</si>
  <si>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</si>
  <si>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</si>
  <si>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</si>
  <si>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</si>
  <si>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</si>
  <si>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</si>
  <si>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</si>
  <si>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</si>
  <si>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</si>
  <si>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</si>
  <si>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</si>
  <si>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</si>
  <si>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</si>
  <si>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</si>
  <si>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</si>
  <si>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</si>
  <si>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</si>
  <si>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</si>
  <si>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</si>
  <si>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</si>
  <si>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</si>
  <si>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</si>
  <si>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</si>
  <si>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</si>
  <si>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</si>
  <si>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</si>
  <si>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</si>
  <si>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</si>
  <si>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</si>
  <si>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</si>
  <si>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</si>
  <si>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</si>
  <si>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</si>
  <si>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</si>
  <si>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</si>
  <si>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</si>
  <si>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</si>
  <si>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</si>
  <si>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</si>
  <si>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</si>
  <si>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</si>
  <si>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</si>
  <si>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</si>
  <si>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</si>
  <si>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</si>
  <si>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</si>
  <si>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</si>
  <si>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</si>
  <si>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</si>
  <si>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</si>
  <si>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</si>
  <si>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</si>
  <si>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</si>
  <si>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</si>
  <si>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</si>
  <si>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</si>
  <si>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</si>
  <si>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</si>
  <si>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</si>
  <si>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</si>
  <si>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</si>
  <si>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</si>
  <si>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</si>
  <si>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</si>
  <si>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</si>
  <si>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</si>
  <si>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</si>
  <si>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</si>
  <si>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</si>
  <si>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</si>
  <si>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</si>
  <si>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</si>
  <si>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</si>
  <si>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</si>
  <si>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</si>
  <si>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</si>
  <si>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</si>
  <si>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</si>
  <si>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</si>
  <si>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</si>
  <si>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</si>
  <si>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</si>
  <si>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</si>
  <si>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</si>
  <si>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</si>
  <si>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</si>
  <si>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</si>
  <si>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</si>
  <si>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</si>
  <si>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</si>
  <si>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</si>
  <si>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</si>
  <si>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</si>
  <si>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</si>
  <si>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</si>
  <si>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</si>
  <si>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</si>
  <si>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</si>
  <si>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</si>
  <si>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</si>
  <si>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</si>
  <si>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</si>
  <si>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</si>
  <si>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</si>
  <si>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</si>
  <si>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</si>
  <si>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</si>
  <si>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</si>
  <si>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</si>
  <si>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</si>
  <si>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</si>
  <si>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</si>
  <si>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</si>
  <si>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</si>
  <si>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</si>
  <si>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</si>
  <si>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</si>
  <si>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</si>
  <si>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</si>
  <si>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</si>
  <si>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</si>
  <si>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</si>
  <si>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</si>
  <si>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</si>
  <si>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</si>
  <si>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</si>
  <si>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</si>
  <si>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</si>
  <si>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</si>
  <si>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</si>
  <si>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</si>
  <si>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</si>
  <si>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</si>
  <si>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</si>
  <si>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</si>
  <si>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</si>
  <si>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</si>
  <si>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</si>
  <si>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</si>
  <si>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</si>
  <si>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</si>
  <si>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</si>
  <si>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</si>
  <si>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</si>
  <si>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</si>
  <si>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</si>
  <si>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</si>
  <si>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</si>
  <si>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</si>
  <si>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</si>
  <si>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</si>
  <si>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</si>
  <si>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</si>
  <si>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</si>
  <si>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</si>
  <si>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</si>
  <si>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</si>
  <si>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</si>
  <si>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</si>
  <si>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</si>
  <si>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</si>
  <si>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</si>
  <si>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</si>
  <si>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</si>
  <si>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</si>
  <si>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</si>
  <si>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</si>
  <si>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</si>
  <si>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</si>
  <si>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</si>
  <si>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</si>
  <si>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</si>
  <si>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</si>
  <si>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</si>
  <si>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</si>
  <si>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</si>
  <si>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</si>
  <si>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</si>
  <si>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</si>
  <si>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</si>
  <si>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</si>
  <si>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</si>
  <si>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</si>
  <si>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</si>
  <si>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</si>
  <si>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</si>
  <si>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</si>
  <si>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</si>
  <si>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</si>
  <si>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</si>
  <si>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</si>
  <si>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</si>
  <si>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</si>
  <si>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</si>
  <si>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</si>
  <si>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</si>
  <si>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</si>
  <si>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</si>
  <si>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</si>
  <si>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</si>
  <si>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</si>
  <si>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</si>
  <si>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</si>
  <si>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</si>
  <si>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</si>
  <si>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</si>
  <si>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</si>
  <si>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</si>
  <si>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</si>
  <si>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</si>
  <si>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</si>
  <si>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</si>
  <si>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</si>
  <si>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</si>
  <si>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</si>
  <si>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</si>
  <si>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</si>
  <si>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</si>
  <si>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</si>
  <si>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</si>
  <si>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</si>
  <si>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</si>
  <si>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</si>
  <si>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</si>
  <si>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</si>
  <si>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</si>
  <si>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</si>
  <si>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</si>
  <si>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</si>
  <si>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</si>
  <si>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</si>
  <si>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</si>
  <si>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</si>
  <si>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</si>
  <si>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</si>
  <si>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</si>
  <si>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</si>
  <si>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</si>
  <si>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</si>
  <si>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</si>
  <si>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</si>
  <si>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</si>
  <si>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</si>
  <si>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</si>
  <si>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</si>
  <si>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</si>
  <si>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</si>
  <si>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</si>
  <si>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</si>
  <si>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</si>
  <si>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</si>
  <si>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</si>
  <si>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</si>
  <si>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</si>
  <si>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</si>
  <si>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</si>
  <si>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</si>
  <si>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</si>
  <si>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</si>
  <si>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</si>
  <si>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</si>
  <si>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</si>
  <si>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</si>
  <si>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</si>
  <si>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</si>
  <si>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</si>
  <si>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</si>
  <si>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</si>
  <si>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</si>
  <si>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</si>
  <si>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</si>
  <si>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</si>
  <si>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</si>
  <si>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</si>
  <si>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</si>
  <si>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</si>
  <si>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</si>
  <si>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</si>
  <si>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</si>
  <si>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</si>
  <si>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</si>
  <si>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</si>
  <si>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</si>
  <si>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</si>
  <si>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</si>
  <si>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</si>
  <si>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</si>
  <si>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</si>
  <si>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</si>
  <si>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</si>
  <si>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</si>
  <si>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</si>
  <si>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</si>
  <si>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</si>
  <si>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</si>
  <si>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</si>
  <si>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</si>
  <si>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</si>
  <si>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</si>
  <si>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</si>
  <si>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</si>
  <si>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</si>
  <si>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</si>
  <si>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</si>
  <si>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</si>
  <si>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</si>
  <si>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</si>
  <si>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</si>
  <si>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</si>
  <si>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</si>
  <si>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</si>
  <si>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</si>
  <si>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</si>
  <si>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</si>
  <si>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</si>
  <si>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</si>
  <si>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</si>
  <si>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</si>
  <si>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</si>
  <si>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</si>
  <si>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</si>
  <si>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</si>
  <si>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</si>
  <si>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</si>
  <si>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</si>
  <si>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</si>
  <si>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</si>
  <si>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</si>
  <si>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</si>
  <si>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</si>
  <si>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</si>
  <si>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</si>
  <si>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</si>
  <si>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</si>
  <si>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</si>
  <si>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</si>
  <si>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</si>
  <si>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</si>
  <si>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</si>
  <si>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</si>
  <si>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</si>
  <si>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</si>
  <si>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</si>
  <si>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</si>
  <si>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</si>
  <si>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</si>
  <si>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</si>
  <si>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</si>
  <si>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</si>
  <si>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</si>
  <si>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</si>
  <si>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</si>
  <si>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</si>
  <si>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</si>
  <si>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</si>
  <si>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</si>
  <si>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</si>
  <si>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</si>
  <si>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</si>
  <si>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</si>
  <si>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</si>
  <si>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</si>
  <si>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</si>
  <si>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</si>
  <si>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</si>
  <si>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</si>
  <si>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</si>
  <si>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</si>
  <si>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</si>
  <si>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</si>
  <si>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</si>
  <si>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</si>
  <si>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</si>
  <si>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</si>
  <si>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</si>
  <si>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</si>
  <si>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</si>
  <si>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</si>
  <si>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</si>
  <si>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</si>
  <si>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</si>
  <si>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</si>
  <si>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</si>
  <si>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</si>
  <si>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</si>
  <si>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</si>
  <si>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</si>
  <si>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</si>
  <si>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</si>
  <si>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</si>
  <si>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</si>
  <si>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</si>
  <si>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</si>
  <si>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</si>
  <si>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</si>
  <si>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</si>
  <si>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</si>
  <si>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</si>
  <si>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</si>
  <si>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</si>
  <si>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</si>
  <si>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</si>
  <si>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</si>
  <si>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</si>
  <si>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</si>
  <si>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</si>
  <si>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</si>
  <si>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</si>
  <si>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</si>
  <si>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</si>
  <si>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</si>
  <si>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</si>
  <si>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</si>
  <si>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</si>
  <si>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</si>
  <si>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</si>
  <si>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</si>
  <si>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</si>
  <si>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</si>
  <si>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</si>
  <si>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</si>
  <si>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</si>
  <si>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</si>
  <si>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</si>
  <si>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</si>
  <si>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</si>
  <si>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</si>
  <si>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</si>
  <si>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</si>
  <si>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</si>
  <si>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</si>
  <si>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</si>
  <si>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</si>
  <si>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</si>
  <si>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</si>
  <si>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</si>
  <si>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</si>
  <si>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</si>
  <si>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</si>
  <si>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</si>
  <si>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</si>
  <si>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</si>
  <si>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</si>
  <si>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</si>
  <si>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</si>
  <si>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</si>
  <si>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</si>
  <si>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</si>
  <si>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</si>
  <si>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</si>
  <si>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</si>
  <si>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</si>
  <si>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</si>
  <si>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</si>
  <si>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</si>
  <si>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</si>
  <si>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</si>
  <si>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</si>
  <si>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</si>
  <si>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</si>
  <si>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</si>
  <si>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</si>
  <si>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</si>
  <si>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</si>
  <si>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</si>
  <si>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</si>
  <si>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</si>
  <si>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</si>
  <si>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</si>
  <si>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</si>
  <si>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</si>
  <si>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</si>
  <si>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</si>
  <si>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</si>
  <si>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</si>
  <si>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</si>
  <si>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</si>
  <si>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</si>
  <si>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</si>
  <si>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</si>
  <si>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</si>
  <si>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</si>
  <si>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</si>
  <si>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</si>
  <si>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</si>
  <si>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</si>
  <si>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</si>
  <si>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</si>
  <si>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</si>
  <si>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</si>
  <si>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</si>
  <si>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</si>
  <si>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</si>
  <si>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</si>
  <si>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</si>
  <si>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</si>
  <si>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</si>
  <si>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</si>
  <si>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</si>
  <si>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</si>
  <si>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</si>
  <si>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</si>
  <si>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</si>
  <si>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</si>
  <si>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</si>
  <si>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</si>
  <si>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</si>
  <si>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</si>
  <si>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</si>
  <si>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</si>
  <si>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</si>
  <si>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</si>
  <si>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</si>
  <si>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</si>
  <si>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</si>
  <si>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</si>
  <si>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</si>
  <si>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</si>
  <si>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</si>
  <si>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</si>
  <si>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</si>
  <si>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</si>
  <si>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</si>
  <si>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</si>
  <si>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</si>
  <si>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</si>
  <si>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</si>
  <si>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</si>
  <si>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</si>
  <si>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</si>
  <si>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</si>
  <si>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</si>
  <si>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</si>
  <si>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</si>
  <si>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</si>
  <si>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</si>
  <si>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</si>
  <si>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</si>
  <si>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</si>
  <si>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</si>
  <si>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</si>
  <si>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</si>
  <si>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</si>
  <si>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</si>
  <si>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</si>
  <si>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</si>
  <si>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</si>
  <si>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</si>
  <si>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</si>
  <si>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</si>
  <si>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</si>
  <si>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</si>
  <si>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</si>
  <si>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</si>
  <si>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</si>
  <si>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</si>
  <si>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</si>
  <si>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</si>
  <si>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</si>
  <si>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</si>
  <si>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</si>
  <si>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</si>
  <si>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</si>
  <si>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</si>
  <si>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</si>
  <si>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</si>
  <si>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</si>
  <si>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</si>
  <si>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</si>
  <si>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</si>
  <si>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</si>
  <si>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</si>
  <si>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</si>
  <si>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</si>
  <si>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</si>
  <si>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</si>
  <si>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</si>
  <si>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</si>
  <si>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</si>
  <si>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</si>
  <si>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</si>
  <si>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</si>
  <si>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</si>
  <si>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</si>
  <si>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</si>
  <si>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</si>
  <si>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</si>
  <si>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</si>
  <si>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</si>
  <si>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</si>
  <si>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</si>
  <si>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</si>
  <si>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</si>
  <si>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</si>
  <si>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</si>
  <si>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</si>
  <si>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</si>
  <si>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</si>
  <si>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</si>
  <si>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</si>
  <si>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</si>
  <si>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</si>
  <si>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</si>
  <si>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</si>
  <si>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</si>
  <si>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</si>
  <si>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</si>
  <si>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</si>
  <si>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</si>
  <si>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</si>
  <si>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</si>
  <si>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</si>
  <si>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</si>
  <si>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</si>
  <si>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</si>
  <si>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</si>
  <si>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</si>
  <si>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</si>
  <si>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</si>
  <si>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</si>
  <si>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</si>
  <si>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</si>
  <si>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</si>
  <si>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</si>
  <si>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</si>
  <si>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</si>
  <si>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</si>
  <si>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</si>
  <si>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</si>
  <si>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</si>
  <si>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</si>
  <si>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</si>
  <si>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</si>
  <si>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</si>
  <si>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</si>
  <si>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</si>
  <si>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</si>
  <si>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</si>
  <si>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</si>
  <si>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</si>
  <si>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</si>
  <si>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</si>
  <si>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</si>
  <si>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</si>
  <si>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</si>
  <si>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</si>
  <si>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</si>
  <si>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</si>
  <si>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</si>
  <si>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</si>
  <si>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</si>
  <si>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</si>
  <si>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</si>
  <si>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</si>
  <si>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</si>
  <si>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</si>
  <si>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</si>
  <si>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</si>
  <si>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</si>
  <si>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</si>
  <si>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</si>
  <si>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</si>
  <si>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</si>
  <si>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</si>
  <si>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</si>
  <si>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</si>
  <si>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</si>
  <si>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</si>
  <si>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</si>
  <si>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</si>
  <si>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</si>
  <si>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</si>
  <si>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</si>
  <si>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</si>
  <si>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</si>
  <si>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</si>
  <si>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</si>
  <si>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</si>
  <si>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</si>
  <si>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</si>
  <si>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</si>
  <si>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</si>
  <si>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</si>
  <si>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</si>
  <si>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</si>
  <si>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</si>
  <si>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</si>
  <si>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</si>
  <si>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</si>
  <si>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</si>
  <si>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</si>
  <si>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</si>
  <si>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</si>
  <si>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</si>
  <si>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</si>
  <si>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</si>
  <si>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</si>
  <si>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</si>
  <si>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</si>
  <si>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</si>
  <si>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</si>
  <si>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</si>
  <si>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</si>
  <si>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</si>
  <si>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</si>
  <si>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</si>
  <si>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</si>
  <si>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</si>
  <si>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</si>
  <si>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</si>
  <si>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</si>
  <si>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</si>
  <si>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</si>
  <si>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</si>
  <si>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</si>
  <si>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</si>
  <si>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</si>
  <si>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</si>
  <si>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</si>
  <si>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</si>
  <si>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</si>
  <si>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</si>
  <si>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</si>
  <si>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</si>
  <si>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</si>
  <si>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</si>
  <si>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</si>
  <si>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</si>
  <si>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</si>
  <si>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</si>
  <si>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</si>
  <si>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</si>
  <si>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</si>
  <si>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</si>
  <si>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</si>
  <si>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</si>
  <si>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</si>
  <si>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</si>
  <si>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</si>
  <si>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</si>
  <si>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</si>
  <si>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</si>
  <si>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</si>
  <si>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</si>
  <si>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</si>
  <si>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</si>
  <si>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</si>
  <si>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</si>
  <si>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</si>
  <si>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</si>
  <si>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</si>
  <si>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</si>
  <si>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</si>
  <si>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</si>
  <si>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</si>
  <si>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</si>
  <si>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</si>
  <si>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</si>
  <si>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</si>
  <si>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</si>
  <si>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</si>
  <si>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</si>
  <si>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</si>
  <si>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</si>
  <si>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</si>
  <si>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</si>
  <si>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</si>
  <si>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</si>
  <si>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</si>
  <si>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</si>
  <si>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</si>
  <si>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</si>
  <si>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</si>
  <si>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</si>
  <si>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</si>
  <si>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</si>
  <si>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</si>
  <si>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</si>
  <si>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</si>
  <si>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</si>
  <si>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</si>
  <si>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</si>
  <si>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</si>
  <si>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</si>
  <si>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</si>
  <si>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</si>
  <si>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</si>
  <si>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</si>
  <si>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</si>
  <si>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</si>
  <si>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</si>
  <si>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</si>
  <si>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</si>
  <si>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</si>
  <si>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</si>
  <si>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</si>
  <si>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</si>
  <si>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</si>
  <si>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</si>
  <si>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</si>
  <si>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</si>
  <si>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</si>
  <si>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</si>
  <si>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</si>
  <si>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</si>
  <si>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</si>
  <si>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</si>
  <si>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</si>
  <si>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</si>
  <si>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</si>
  <si>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</si>
  <si>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</si>
  <si>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</si>
  <si>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</si>
  <si>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</si>
  <si>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</si>
  <si>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</si>
  <si>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</si>
  <si>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</si>
  <si>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</si>
  <si>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</si>
  <si>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</si>
  <si>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</si>
  <si>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</si>
  <si>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</si>
  <si>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</si>
  <si>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</si>
  <si>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</si>
  <si>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</si>
  <si>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</si>
  <si>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</si>
  <si>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</si>
  <si>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</si>
  <si>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</si>
  <si>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</si>
  <si>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</si>
  <si>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</si>
  <si>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</si>
  <si>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</si>
  <si>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</si>
  <si>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</si>
  <si>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</si>
  <si>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</si>
  <si>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</si>
  <si>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</si>
  <si>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</si>
  <si>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</si>
  <si>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</si>
  <si>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</si>
  <si>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</si>
  <si>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</si>
  <si>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</si>
  <si>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</si>
  <si>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</si>
  <si>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</si>
  <si>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</si>
  <si>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</si>
  <si>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</si>
  <si>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</si>
  <si>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</si>
  <si>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</si>
  <si>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</si>
  <si>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</si>
  <si>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</si>
  <si>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</si>
  <si>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</si>
  <si>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</si>
  <si>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</si>
  <si>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</si>
  <si>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</si>
  <si>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</si>
  <si>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</si>
  <si>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</si>
  <si>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</si>
  <si>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</si>
  <si>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</si>
  <si>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</si>
  <si>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</si>
  <si>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</si>
  <si>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</si>
  <si>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</si>
  <si>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</si>
  <si>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</si>
  <si>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</si>
  <si>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</si>
  <si>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</si>
  <si>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</si>
  <si>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</si>
  <si>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</si>
  <si>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</si>
  <si>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</si>
  <si>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</si>
  <si>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</si>
  <si>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</si>
  <si>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</si>
  <si>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</si>
  <si>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</si>
  <si>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</si>
  <si>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</si>
  <si>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</si>
  <si>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</si>
  <si>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</si>
  <si>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</si>
  <si>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</si>
  <si>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</si>
  <si>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</si>
  <si>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</si>
  <si>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</si>
  <si>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</si>
  <si>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</si>
  <si>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</si>
  <si>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</si>
  <si>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</si>
  <si>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</si>
  <si>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</si>
  <si>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</si>
  <si>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</si>
  <si>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</si>
  <si>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</si>
  <si>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</si>
  <si>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</si>
  <si>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</si>
  <si>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</si>
  <si>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</si>
  <si>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</si>
  <si>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</si>
  <si>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</si>
  <si>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</si>
  <si>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</si>
  <si>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</si>
  <si>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</si>
  <si>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</si>
  <si>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</si>
  <si>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</si>
  <si>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</si>
  <si>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</si>
  <si>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</si>
  <si>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</si>
  <si>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</si>
  <si>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</si>
  <si>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</si>
  <si>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</si>
  <si>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</si>
  <si>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</si>
  <si>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</si>
  <si>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</si>
  <si>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</si>
  <si>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</si>
  <si>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</si>
  <si>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</si>
  <si>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</si>
  <si>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</si>
  <si>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</si>
  <si>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</si>
  <si>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</si>
  <si>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</si>
  <si>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</si>
  <si>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</si>
  <si>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</si>
  <si>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</si>
  <si>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</si>
  <si>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</si>
  <si>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</si>
  <si>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</si>
  <si>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</si>
  <si>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</si>
  <si>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</si>
  <si>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</si>
  <si>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</si>
  <si>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</si>
  <si>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</si>
  <si>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</si>
  <si>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</si>
  <si>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</si>
  <si>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</si>
  <si>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</si>
  <si>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</si>
  <si>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</si>
  <si>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</si>
  <si>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</si>
  <si>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</si>
  <si>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</si>
  <si>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</si>
  <si>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</si>
  <si>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</si>
  <si>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</si>
  <si>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</si>
  <si>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</si>
  <si>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</si>
  <si>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</si>
  <si>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</si>
  <si>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</si>
  <si>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</si>
  <si>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</si>
  <si>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</si>
  <si>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</si>
  <si>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</si>
  <si>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</si>
  <si>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</si>
  <si>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</si>
  <si>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</si>
  <si>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</si>
  <si>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</si>
  <si>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</si>
  <si>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</si>
  <si>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</si>
  <si>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</si>
  <si>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</si>
  <si>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</si>
  <si>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</si>
  <si>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</si>
  <si>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</si>
  <si>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</si>
  <si>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</si>
  <si>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</si>
  <si>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</si>
  <si>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</si>
  <si>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</si>
  <si>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</si>
  <si>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</si>
  <si>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</si>
  <si>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</si>
  <si>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</si>
  <si>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</si>
  <si>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</si>
  <si>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</si>
  <si>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</si>
  <si>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</si>
  <si>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</si>
  <si>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</si>
  <si>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</si>
  <si>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</si>
  <si>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</si>
  <si>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</si>
  <si>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</si>
  <si>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</si>
  <si>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</si>
  <si>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</si>
  <si>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</si>
  <si>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</si>
  <si>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</si>
  <si>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</si>
  <si>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</si>
  <si>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</si>
  <si>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</si>
  <si>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</si>
  <si>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</si>
  <si>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</si>
  <si>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</si>
  <si>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</si>
  <si>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</si>
  <si>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</si>
  <si>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</si>
  <si>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</si>
  <si>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</si>
  <si>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</si>
  <si>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</si>
  <si>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</si>
  <si>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</si>
  <si>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</si>
  <si>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</si>
  <si>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</si>
  <si>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</si>
  <si>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</si>
  <si>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</si>
  <si>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</si>
  <si>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</si>
  <si>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</si>
  <si>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</si>
  <si>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</si>
  <si>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</si>
  <si>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</si>
  <si>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</si>
  <si>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</si>
  <si>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</si>
  <si>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</si>
  <si>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</si>
  <si>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</si>
  <si>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</si>
  <si>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</si>
  <si>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</si>
  <si>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</si>
  <si>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</si>
  <si>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</si>
  <si>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</si>
  <si>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</si>
  <si>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</si>
  <si>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</si>
  <si>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</si>
  <si>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</si>
  <si>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</si>
  <si>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</si>
  <si>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</si>
  <si>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</si>
  <si>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</si>
  <si>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</si>
  <si>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</si>
  <si>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</si>
  <si>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</si>
  <si>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</si>
  <si>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</si>
  <si>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</si>
  <si>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</si>
  <si>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</si>
  <si>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</si>
  <si>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</si>
  <si>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</si>
  <si>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</si>
  <si>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</si>
  <si>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</si>
  <si>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</si>
  <si>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</si>
  <si>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</si>
  <si>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</si>
  <si>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</si>
  <si>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</si>
  <si>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</si>
  <si>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</si>
  <si>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</si>
  <si>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</si>
  <si>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</si>
  <si>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</si>
  <si>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</si>
  <si>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</si>
  <si>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</si>
  <si>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</si>
  <si>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</si>
  <si>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</si>
  <si>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</si>
  <si>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</si>
  <si>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</si>
  <si>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</si>
  <si>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</si>
  <si>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</si>
  <si>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</si>
  <si>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</si>
  <si>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</si>
  <si>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</si>
  <si>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</si>
  <si>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</si>
  <si>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</si>
  <si>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</si>
  <si>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</si>
  <si>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</si>
  <si>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</si>
  <si>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</si>
  <si>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</si>
  <si>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</si>
  <si>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</si>
  <si>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</si>
  <si>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</si>
  <si>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</si>
  <si>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</si>
  <si>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</si>
  <si>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</si>
  <si>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</si>
  <si>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</si>
  <si>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</si>
  <si>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</si>
  <si>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</si>
  <si>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</si>
  <si>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</si>
  <si>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</si>
  <si>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</si>
  <si>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</si>
  <si>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</si>
  <si>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</si>
  <si>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</si>
  <si>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</si>
  <si>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</si>
  <si>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</si>
  <si>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</si>
  <si>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</si>
  <si>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</si>
  <si>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</si>
  <si>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</si>
  <si>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</si>
  <si>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</si>
  <si>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</si>
  <si>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</si>
  <si>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</si>
  <si>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</si>
  <si>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</si>
  <si>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</si>
  <si>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</si>
  <si>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</si>
  <si>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</si>
  <si>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</si>
  <si>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</si>
  <si>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</si>
  <si>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</si>
  <si>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</si>
  <si>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</si>
  <si>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</si>
  <si>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</si>
  <si>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</si>
  <si>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</si>
  <si>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</si>
  <si>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</si>
  <si>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</si>
  <si>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</si>
  <si>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</si>
  <si>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</si>
  <si>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</si>
  <si>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</si>
  <si>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</si>
  <si>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</si>
  <si>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</si>
  <si>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</si>
  <si>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</si>
  <si>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</si>
  <si>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</si>
  <si>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</si>
  <si>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</si>
  <si>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</si>
  <si>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</si>
  <si>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</si>
  <si>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</si>
  <si>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</si>
  <si>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</si>
  <si>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</si>
  <si>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</si>
  <si>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</si>
  <si>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</si>
  <si>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</si>
  <si>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</si>
  <si>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</si>
  <si>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</si>
  <si>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</si>
  <si>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</si>
  <si>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</si>
  <si>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</si>
  <si>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</si>
  <si>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</si>
  <si>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</si>
  <si>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</si>
  <si>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</si>
  <si>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</si>
  <si>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</si>
  <si>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</si>
  <si>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</si>
  <si>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</si>
  <si>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</si>
  <si>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</si>
  <si>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</si>
  <si>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</si>
  <si>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</si>
  <si>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</si>
  <si>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</si>
  <si>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</si>
  <si>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</si>
  <si>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</si>
  <si>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</si>
  <si>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</si>
  <si>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</si>
  <si>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</si>
  <si>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</si>
  <si>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</si>
  <si>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</si>
  <si>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</si>
  <si>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</si>
  <si>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</si>
  <si>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</si>
  <si>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</si>
  <si>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</si>
  <si>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</si>
  <si>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</si>
  <si>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</si>
  <si>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</si>
  <si>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</si>
  <si>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</si>
  <si>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</si>
  <si>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</si>
  <si>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</si>
  <si>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</si>
  <si>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</si>
  <si>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</si>
  <si>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</si>
  <si>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</si>
  <si>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</si>
  <si>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</si>
  <si>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</si>
  <si>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</si>
  <si>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</si>
  <si>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</si>
  <si>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</si>
  <si>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</si>
  <si>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</si>
  <si>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</si>
  <si>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</si>
  <si>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</si>
  <si>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</si>
  <si>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</si>
  <si>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</si>
  <si>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</si>
  <si>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</si>
  <si>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</si>
  <si>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</si>
  <si>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</si>
  <si>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</si>
  <si>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</si>
  <si>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</si>
  <si>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</si>
  <si>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</si>
  <si>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</si>
  <si>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</si>
  <si>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</si>
  <si>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</si>
  <si>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</si>
  <si>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</si>
  <si>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</si>
  <si>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</si>
  <si>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</si>
  <si>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</si>
  <si>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</si>
  <si>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</si>
  <si>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</si>
  <si>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</si>
  <si>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</si>
  <si>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</si>
  <si>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</si>
  <si>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</si>
  <si>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</si>
  <si>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</si>
  <si>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</si>
  <si>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</si>
  <si>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</si>
  <si>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</si>
  <si>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</si>
  <si>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</si>
  <si>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</si>
  <si>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</si>
  <si>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</si>
  <si>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</si>
  <si>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</si>
  <si>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</si>
  <si>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</si>
  <si>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</si>
  <si>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</si>
  <si>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</si>
  <si>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</si>
  <si>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</si>
  <si>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</si>
  <si>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</si>
  <si>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</si>
  <si>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</si>
  <si>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</si>
  <si>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</si>
  <si>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</si>
  <si>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</si>
  <si>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</si>
  <si>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</si>
  <si>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</si>
  <si>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</si>
  <si>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</si>
  <si>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</si>
  <si>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</si>
  <si>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</si>
  <si>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</si>
  <si>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</si>
  <si>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</si>
  <si>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</si>
  <si>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</si>
  <si>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</si>
  <si>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</si>
  <si>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</si>
  <si>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</si>
  <si>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</si>
  <si>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</si>
  <si>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</si>
  <si>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</si>
  <si>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</si>
  <si>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</si>
  <si>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</si>
  <si>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</si>
  <si>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</si>
  <si>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</si>
  <si>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</si>
  <si>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</si>
  <si>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</si>
  <si>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</si>
  <si>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</si>
  <si>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</si>
  <si>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</si>
  <si>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</si>
  <si>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</si>
  <si>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</si>
  <si>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</si>
  <si>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</si>
  <si>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</si>
  <si>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</si>
  <si>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</si>
  <si>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</si>
  <si>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</si>
  <si>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</si>
  <si>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</si>
  <si>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</si>
  <si>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</si>
  <si>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</si>
  <si>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</si>
  <si>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</si>
  <si>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</si>
  <si>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</si>
  <si>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</si>
  <si>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</si>
  <si>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</si>
  <si>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</si>
  <si>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</si>
  <si>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</si>
  <si>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</si>
  <si>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</si>
  <si>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</si>
  <si>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</si>
  <si>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</si>
  <si>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</si>
  <si>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</si>
  <si>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</si>
  <si>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</si>
  <si>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</si>
  <si>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</si>
  <si>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</si>
  <si>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</si>
  <si>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</si>
  <si>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</si>
  <si>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</si>
  <si>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</si>
  <si>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</si>
  <si>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</si>
  <si>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</si>
  <si>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</si>
  <si>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</si>
  <si>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</si>
  <si>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</si>
  <si>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</si>
  <si>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</si>
  <si>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</si>
  <si>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</si>
  <si>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</si>
  <si>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</si>
  <si>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</si>
  <si>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</si>
  <si>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</si>
  <si>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</si>
  <si>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</si>
  <si>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</si>
  <si>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</si>
  <si>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</si>
  <si>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</si>
  <si>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</si>
  <si>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</si>
  <si>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</si>
  <si>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</si>
  <si>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</si>
  <si>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</si>
  <si>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</si>
  <si>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</si>
  <si>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</si>
  <si>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</si>
  <si>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</si>
  <si>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</si>
  <si>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</si>
  <si>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</si>
  <si>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</si>
  <si>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</si>
  <si>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</si>
  <si>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</si>
  <si>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</si>
  <si>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</si>
  <si>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</si>
  <si>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</si>
  <si>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</si>
  <si>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</si>
  <si>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</si>
  <si>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</si>
  <si>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</si>
  <si>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</si>
  <si>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</si>
  <si>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</si>
  <si>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</si>
  <si>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</si>
  <si>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</si>
  <si>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</si>
  <si>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</si>
  <si>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</si>
  <si>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</si>
  <si>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</si>
  <si>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</si>
  <si>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</si>
  <si>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</si>
  <si>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</si>
  <si>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</si>
  <si>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</si>
  <si>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</si>
  <si>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</si>
  <si>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</si>
  <si>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</si>
  <si>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</si>
  <si>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</si>
  <si>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</si>
  <si>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</si>
  <si>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</si>
  <si>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</si>
  <si>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</si>
  <si>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</si>
  <si>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</si>
  <si>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</si>
  <si>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</si>
  <si>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</si>
  <si>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</si>
  <si>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</si>
  <si>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</si>
  <si>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</si>
  <si>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</si>
  <si>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</si>
  <si>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</si>
  <si>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</si>
  <si>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</si>
  <si>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</si>
  <si>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</si>
  <si>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</si>
  <si>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</si>
  <si>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</si>
  <si>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</si>
  <si>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</si>
  <si>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</si>
  <si>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</si>
  <si>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</si>
  <si>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</si>
  <si>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</si>
  <si>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</si>
  <si>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</si>
  <si>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</si>
  <si>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</si>
  <si>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</si>
  <si>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</si>
  <si>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</si>
  <si>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</si>
  <si>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</si>
  <si>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</si>
  <si>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</si>
  <si>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</si>
  <si>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</si>
  <si>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</si>
  <si>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</si>
  <si>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</si>
  <si>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</si>
  <si>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</si>
  <si>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</si>
  <si>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</si>
  <si>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</si>
  <si>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</si>
  <si>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</si>
  <si>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</si>
  <si>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</si>
  <si>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</si>
  <si>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</si>
  <si>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</si>
  <si>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</si>
  <si>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</si>
  <si>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</si>
  <si>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</si>
  <si>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</si>
  <si>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</si>
  <si>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</si>
  <si>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</si>
  <si>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</si>
  <si>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</si>
  <si>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</si>
  <si>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</si>
  <si>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</si>
  <si>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</si>
  <si>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</si>
  <si>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</si>
  <si>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</si>
  <si>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</si>
  <si>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</si>
  <si>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</si>
  <si>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</si>
  <si>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</si>
  <si>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</si>
  <si>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</si>
  <si>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</si>
  <si>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</si>
  <si>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</si>
  <si>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</si>
  <si>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</si>
  <si>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</si>
  <si>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</si>
  <si>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</si>
  <si>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</si>
  <si>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</si>
  <si>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</si>
  <si>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</si>
  <si>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</si>
  <si>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</si>
  <si>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</si>
  <si>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</si>
  <si>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</si>
  <si>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</si>
  <si>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</si>
  <si>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</si>
  <si>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</si>
  <si>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</si>
  <si>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</si>
  <si>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</si>
  <si>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</si>
  <si>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</si>
  <si>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</si>
  <si>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</si>
  <si>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</si>
  <si>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</si>
  <si>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</si>
  <si>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</si>
  <si>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</si>
  <si>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</si>
  <si>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</si>
  <si>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</si>
  <si>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</si>
  <si>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</si>
  <si>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</si>
  <si>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</si>
  <si>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</si>
  <si>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</si>
  <si>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</si>
  <si>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</si>
  <si>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</si>
  <si>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</si>
  <si>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</si>
  <si>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</si>
  <si>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</si>
  <si>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</si>
  <si>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</si>
  <si>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</si>
  <si>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</si>
  <si>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</si>
  <si>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</si>
  <si>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</si>
  <si>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</si>
  <si>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</si>
  <si>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</si>
  <si>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</si>
  <si>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</si>
  <si>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</si>
  <si>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</si>
  <si>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</si>
  <si>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</si>
  <si>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</si>
  <si>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</si>
  <si>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</si>
  <si>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</si>
  <si>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</si>
  <si>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</si>
  <si>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</si>
  <si>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</si>
  <si>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</si>
  <si>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</si>
  <si>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</si>
  <si>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</si>
  <si>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</si>
  <si>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</si>
  <si>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</si>
  <si>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</si>
  <si>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</si>
  <si>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</si>
  <si>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</si>
  <si>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</si>
  <si>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</si>
  <si>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</si>
  <si>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</si>
  <si>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</si>
  <si>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</si>
  <si>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</si>
  <si>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</si>
  <si>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</si>
  <si>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</si>
  <si>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</si>
  <si>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</si>
  <si>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</si>
  <si>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</si>
  <si>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</si>
  <si>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</si>
  <si>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</si>
  <si>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</si>
  <si>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</si>
  <si>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</si>
  <si>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</si>
  <si>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</si>
  <si>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</si>
  <si>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</si>
  <si>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</si>
  <si>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</si>
  <si>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</si>
  <si>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</si>
  <si>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</si>
  <si>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</si>
  <si>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</si>
  <si>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</si>
  <si>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</si>
  <si>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</si>
  <si>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</si>
  <si>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</si>
  <si>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</si>
  <si>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</si>
  <si>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</si>
  <si>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</si>
  <si>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</si>
  <si>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</si>
  <si>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</si>
  <si>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</si>
  <si>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</si>
  <si>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</si>
  <si>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</si>
  <si>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</si>
  <si>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</si>
  <si>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</si>
  <si>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</si>
  <si>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</si>
  <si>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</si>
  <si>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</si>
  <si>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</si>
  <si>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</si>
  <si>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</si>
  <si>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</si>
  <si>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</si>
  <si>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</si>
  <si>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</si>
  <si>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</si>
  <si>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</si>
  <si>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</si>
  <si>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</si>
  <si>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</si>
  <si>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</si>
  <si>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</si>
  <si>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</si>
  <si>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</si>
  <si>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</si>
  <si>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</si>
  <si>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</si>
  <si>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</si>
  <si>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</si>
  <si>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</si>
  <si>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</si>
  <si>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</si>
  <si>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</si>
  <si>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</si>
  <si>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</si>
  <si>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</si>
  <si>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</si>
  <si>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</si>
  <si>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</si>
  <si>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</si>
  <si>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</si>
  <si>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</si>
  <si>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</si>
  <si>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</si>
  <si>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</si>
  <si>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</si>
  <si>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</si>
  <si>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</si>
  <si>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</si>
  <si>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</si>
  <si>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</si>
  <si>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</si>
  <si>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</si>
  <si>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</si>
  <si>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</si>
  <si>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</si>
  <si>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</si>
  <si>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</si>
  <si>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</si>
  <si>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</si>
  <si>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</si>
  <si>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</si>
  <si>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</si>
  <si>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</si>
  <si>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</si>
  <si>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</si>
  <si>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</si>
  <si>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</si>
  <si>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</si>
  <si>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</si>
  <si>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</si>
  <si>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</si>
  <si>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</si>
  <si>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</si>
  <si>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</si>
  <si>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</si>
  <si>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</si>
  <si>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</si>
  <si>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</si>
  <si>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</si>
  <si>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</si>
  <si>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</si>
  <si>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</si>
  <si>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</si>
  <si>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</si>
  <si>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</si>
  <si>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</si>
  <si>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</si>
  <si>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</si>
  <si>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</si>
  <si>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</si>
  <si>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</si>
  <si>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</si>
  <si>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</si>
  <si>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</si>
  <si>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</si>
  <si>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</si>
  <si>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</si>
  <si>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</si>
  <si>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</si>
  <si>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</si>
  <si>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</si>
  <si>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</si>
  <si>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</si>
  <si>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</si>
  <si>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</si>
  <si>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</si>
  <si>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</si>
  <si>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</si>
  <si>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</si>
  <si>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</si>
  <si>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</si>
  <si>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</si>
  <si>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</si>
  <si>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</si>
  <si>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</si>
  <si>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</si>
  <si>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</si>
  <si>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</si>
  <si>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</si>
  <si>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</si>
  <si>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</si>
  <si>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</si>
  <si>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</si>
  <si>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</si>
  <si>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</si>
  <si>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</si>
  <si>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</si>
  <si>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</si>
  <si>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</si>
  <si>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</si>
  <si>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</si>
  <si>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</si>
  <si>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</si>
  <si>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</si>
  <si>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</si>
  <si>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</si>
  <si>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</si>
  <si>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</si>
  <si>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</si>
  <si>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</si>
  <si>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</si>
  <si>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</si>
  <si>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</si>
  <si>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</si>
  <si>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</si>
  <si>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</si>
  <si>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</si>
  <si>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</si>
  <si>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</si>
  <si>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</si>
  <si>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</si>
  <si>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</si>
  <si>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</si>
  <si>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</si>
  <si>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</si>
  <si>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</si>
  <si>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</si>
  <si>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</si>
  <si>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</si>
  <si>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</si>
  <si>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</si>
  <si>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</si>
  <si>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</si>
  <si>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</si>
  <si>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</si>
  <si>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</si>
  <si>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</si>
  <si>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</si>
  <si>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</si>
  <si>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</si>
  <si>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</si>
  <si>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</si>
  <si>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</si>
  <si>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</si>
  <si>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</si>
  <si>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</si>
  <si>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</si>
  <si>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</si>
  <si>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</si>
  <si>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</si>
  <si>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</si>
  <si>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</si>
  <si>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</si>
  <si>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</si>
  <si>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</si>
  <si>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</si>
  <si>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</si>
  <si>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</si>
  <si>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</si>
  <si>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</si>
  <si>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</si>
  <si>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</si>
  <si>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</si>
  <si>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</si>
  <si>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</si>
  <si>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</si>
  <si>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</si>
  <si>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</si>
  <si>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</si>
  <si>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</si>
  <si>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</si>
  <si>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</si>
  <si>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</si>
  <si>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</si>
  <si>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</si>
  <si>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</si>
  <si>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</si>
  <si>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</si>
  <si>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</si>
  <si>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</si>
  <si>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</si>
  <si>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</si>
  <si>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</si>
  <si>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</si>
  <si>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</si>
  <si>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</si>
  <si>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</si>
  <si>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</si>
  <si>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</si>
  <si>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</si>
  <si>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</si>
  <si>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</si>
  <si>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</si>
  <si>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</si>
  <si>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</si>
  <si>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</si>
  <si>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</si>
  <si>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</si>
  <si>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</si>
  <si>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</si>
  <si>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</si>
  <si>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</si>
  <si>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</si>
  <si>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</si>
  <si>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</si>
  <si>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</si>
  <si>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</si>
  <si>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</si>
  <si>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</si>
  <si>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</si>
  <si>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</si>
  <si>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</si>
  <si>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</si>
  <si>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</si>
  <si>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</si>
  <si>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</si>
  <si>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</si>
  <si>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</si>
  <si>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</si>
  <si>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</si>
  <si>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</si>
  <si>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</si>
  <si>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</si>
  <si>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</si>
  <si>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</si>
  <si>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</si>
  <si>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</si>
  <si>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</si>
  <si>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</si>
  <si>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</si>
  <si>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</si>
  <si>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</si>
  <si>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</si>
  <si>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</si>
  <si>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</si>
  <si>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</si>
  <si>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</si>
  <si>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</si>
  <si>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</si>
  <si>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</si>
  <si>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</si>
  <si>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</si>
  <si>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</si>
  <si>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</si>
  <si>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</si>
  <si>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</si>
  <si>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</si>
  <si>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</si>
  <si>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</si>
  <si>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</si>
  <si>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</si>
  <si>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</si>
  <si>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</si>
  <si>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</si>
  <si>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</si>
  <si>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</si>
  <si>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</si>
  <si>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</si>
  <si>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</si>
  <si>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</si>
  <si>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</si>
  <si>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</si>
  <si>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</si>
  <si>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</si>
  <si>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</si>
  <si>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</si>
  <si>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</si>
  <si>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</si>
  <si>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</si>
  <si>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</si>
  <si>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</si>
  <si>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</si>
  <si>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</si>
  <si>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</si>
  <si>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</si>
  <si>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</si>
  <si>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</si>
  <si>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</si>
  <si>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</si>
  <si>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</si>
  <si>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</si>
  <si>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</si>
  <si>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</si>
  <si>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</si>
  <si>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</si>
  <si>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</si>
  <si>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</si>
  <si>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</si>
  <si>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</si>
  <si>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</si>
  <si>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</si>
  <si>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</si>
  <si>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</si>
  <si>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</si>
  <si>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</si>
  <si>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</si>
  <si>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</si>
  <si>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</si>
  <si>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</si>
  <si>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</si>
  <si>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</si>
  <si>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</si>
  <si>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</si>
  <si>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</si>
  <si>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</si>
  <si>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</si>
  <si>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</si>
  <si>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</si>
  <si>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</si>
  <si>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</si>
  <si>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</si>
  <si>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</si>
  <si>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</si>
  <si>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</si>
  <si>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</si>
  <si>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</si>
  <si>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</si>
  <si>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</si>
  <si>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</si>
  <si>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</si>
  <si>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</si>
  <si>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</si>
  <si>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</si>
  <si>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</si>
  <si>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</si>
  <si>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</si>
  <si>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</si>
  <si>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</si>
  <si>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</si>
  <si>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</si>
  <si>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</si>
  <si>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</si>
  <si>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</si>
  <si>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</si>
  <si>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</si>
  <si>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</si>
  <si>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</si>
  <si>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</si>
  <si>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</si>
  <si>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</si>
  <si>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</si>
  <si>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</si>
  <si>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</si>
  <si>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</si>
  <si>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</si>
  <si>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</si>
  <si>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</si>
  <si>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</si>
  <si>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</si>
  <si>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</si>
  <si>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</si>
  <si>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</si>
  <si>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</si>
  <si>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</si>
  <si>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</si>
  <si>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</si>
  <si>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</si>
  <si>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</si>
  <si>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</si>
  <si>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</si>
  <si>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</si>
  <si>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</si>
  <si>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</si>
  <si>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</si>
  <si>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</si>
  <si>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</si>
  <si>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</si>
  <si>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</si>
  <si>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</si>
  <si>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</si>
  <si>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</si>
  <si>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</si>
  <si>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</si>
  <si>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</si>
  <si>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</si>
  <si>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</si>
  <si>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</si>
  <si>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</si>
  <si>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</si>
  <si>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</si>
  <si>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</si>
  <si>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</si>
  <si>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</si>
  <si>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</si>
  <si>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</si>
  <si>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</si>
  <si>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</si>
  <si>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</si>
  <si>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</si>
  <si>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</si>
  <si>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</si>
  <si>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</si>
  <si>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</si>
  <si>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</si>
  <si>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</si>
  <si>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</si>
  <si>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</si>
  <si>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</si>
  <si>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</si>
  <si>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</si>
  <si>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</si>
  <si>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</si>
  <si>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</si>
  <si>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</si>
  <si>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</si>
  <si>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</si>
  <si>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</si>
  <si>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</si>
  <si>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</si>
  <si>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</si>
  <si>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</si>
  <si>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</si>
  <si>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</si>
  <si>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</si>
  <si>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</si>
  <si>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</si>
  <si>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</si>
  <si>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</si>
  <si>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</si>
  <si>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</si>
  <si>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</si>
  <si>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</si>
  <si>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</si>
  <si>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</si>
  <si>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</si>
  <si>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</si>
  <si>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</si>
  <si>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</si>
  <si>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</si>
  <si>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</si>
  <si>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</si>
  <si>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</si>
  <si>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</si>
  <si>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</si>
  <si>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</si>
  <si>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</si>
  <si>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</si>
  <si>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</si>
  <si>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</si>
  <si>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</si>
  <si>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</si>
  <si>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</si>
  <si>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</si>
  <si>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</si>
  <si>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</si>
  <si>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</si>
  <si>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</si>
  <si>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</si>
  <si>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</si>
  <si>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</si>
  <si>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</si>
  <si>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</si>
  <si>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</si>
  <si>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</si>
  <si>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</si>
  <si>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</si>
  <si>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</si>
  <si>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</si>
  <si>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</si>
  <si>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</si>
  <si>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</si>
  <si>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</si>
  <si>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</si>
  <si>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</si>
  <si>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</si>
  <si>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</si>
  <si>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</si>
  <si>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</si>
  <si>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</si>
  <si>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</si>
  <si>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</si>
  <si>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</si>
  <si>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</si>
  <si>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</si>
  <si>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</si>
  <si>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</si>
  <si>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</si>
  <si>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</si>
  <si>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</si>
  <si>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</si>
  <si>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</si>
  <si>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</si>
  <si>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</si>
  <si>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</si>
  <si>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</si>
  <si>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</si>
  <si>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</si>
  <si>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</si>
  <si>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</si>
  <si>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</si>
  <si>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</si>
  <si>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</si>
  <si>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</si>
  <si>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</si>
  <si>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</si>
  <si>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</si>
  <si>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</si>
  <si>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</si>
  <si>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</si>
  <si>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</si>
  <si>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</si>
  <si>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</si>
  <si>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</si>
  <si>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</si>
  <si>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</si>
  <si>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</si>
  <si>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</si>
  <si>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</si>
  <si>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</si>
  <si>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</si>
  <si>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</si>
  <si>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</si>
  <si>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</si>
  <si>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</si>
  <si>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</si>
  <si>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</si>
  <si>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</si>
  <si>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</si>
  <si>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</si>
  <si>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</si>
  <si>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</si>
  <si>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</si>
  <si>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</si>
  <si>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</si>
  <si>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</si>
  <si>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</si>
  <si>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</si>
  <si>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</si>
  <si>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</si>
  <si>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</si>
  <si>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</si>
  <si>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</si>
  <si>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</si>
  <si>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</si>
  <si>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</si>
  <si>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</si>
  <si>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</si>
  <si>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</si>
  <si>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</si>
  <si>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</si>
  <si>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</si>
  <si>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</si>
  <si>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</si>
  <si>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</si>
  <si>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</si>
  <si>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</si>
  <si>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</si>
  <si>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</si>
  <si>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</si>
  <si>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</si>
  <si>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</si>
  <si>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</si>
  <si>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</si>
  <si>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</si>
  <si>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</si>
  <si>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</si>
  <si>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</si>
  <si>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</si>
  <si>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</si>
  <si>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</si>
  <si>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</si>
  <si>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</si>
  <si>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</si>
  <si>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</si>
  <si>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</si>
  <si>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</si>
  <si>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</si>
  <si>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</si>
  <si>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</si>
  <si>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</si>
  <si>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</si>
  <si>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</si>
  <si>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</si>
  <si>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</si>
  <si>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</si>
  <si>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</si>
  <si>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</si>
  <si>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</si>
  <si>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</si>
  <si>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</si>
  <si>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</si>
  <si>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</si>
  <si>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</si>
  <si>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</si>
  <si>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</si>
  <si>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</si>
  <si>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</si>
  <si>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</si>
  <si>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</si>
  <si>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</si>
  <si>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</si>
  <si>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</si>
  <si>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</si>
  <si>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</si>
  <si>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</si>
  <si>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</si>
  <si>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</si>
  <si>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</si>
  <si>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</si>
  <si>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</si>
  <si>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</si>
  <si>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</si>
  <si>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</si>
  <si>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</si>
  <si>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</si>
  <si>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</si>
  <si>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</si>
  <si>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</si>
  <si>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</si>
  <si>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</si>
  <si>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</si>
  <si>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</si>
  <si>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</si>
  <si>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</si>
  <si>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</si>
  <si>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</si>
  <si>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</si>
  <si>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</si>
  <si>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</si>
  <si>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</si>
  <si>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</si>
  <si>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</si>
  <si>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</si>
  <si>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</si>
  <si>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</si>
  <si>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</si>
  <si>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</si>
  <si>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</si>
  <si>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</si>
  <si>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</si>
  <si>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</si>
  <si>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</si>
  <si>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</si>
  <si>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</si>
  <si>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</si>
  <si>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</si>
  <si>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</si>
  <si>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</si>
  <si>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</si>
  <si>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</si>
  <si>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</si>
  <si>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</si>
  <si>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</si>
  <si>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</si>
  <si>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</si>
  <si>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</si>
  <si>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</si>
  <si>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</si>
  <si>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</si>
  <si>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</si>
  <si>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</si>
  <si>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</si>
  <si>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</si>
  <si>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</si>
  <si>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</si>
  <si>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</si>
  <si>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</si>
  <si>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</si>
  <si>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</si>
  <si>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</si>
  <si>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</si>
  <si>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</si>
  <si>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</si>
  <si>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</si>
  <si>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</si>
  <si>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</si>
  <si>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</si>
  <si>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</si>
  <si>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</si>
  <si>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</si>
  <si>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</si>
  <si>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</si>
  <si>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</si>
  <si>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</si>
  <si>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</si>
  <si>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</si>
  <si>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</si>
  <si>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</si>
  <si>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</si>
  <si>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</si>
  <si>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</si>
  <si>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</si>
  <si>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</si>
  <si>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</si>
  <si>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</si>
  <si>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</si>
  <si>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</si>
  <si>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</si>
  <si>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</si>
  <si>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</si>
  <si>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</si>
  <si>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</si>
  <si>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</si>
  <si>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</si>
  <si>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</si>
  <si>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</si>
  <si>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</si>
  <si>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</si>
  <si>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</si>
  <si>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</si>
  <si>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</si>
  <si>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</si>
  <si>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</si>
  <si>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</si>
  <si>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</si>
  <si>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</si>
  <si>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</si>
  <si>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</si>
  <si>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</si>
  <si>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</si>
  <si>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</si>
  <si>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</si>
  <si>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</si>
  <si>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</si>
  <si>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</si>
  <si>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</si>
  <si>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</si>
  <si>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</si>
  <si>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</si>
  <si>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</si>
  <si>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</si>
  <si>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</si>
  <si>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</si>
  <si>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</si>
  <si>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</si>
  <si>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</si>
  <si>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</si>
  <si>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</si>
  <si>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</si>
  <si>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</si>
  <si>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</si>
  <si>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</si>
  <si>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</si>
  <si>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</si>
  <si>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</si>
  <si>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</si>
  <si>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</si>
  <si>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</si>
  <si>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</si>
  <si>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</si>
  <si>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</si>
  <si>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</si>
  <si>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</si>
  <si>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</si>
  <si>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</si>
  <si>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</si>
  <si>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</si>
  <si>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</si>
  <si>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</si>
  <si>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</si>
  <si>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</si>
  <si>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</si>
  <si>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</si>
  <si>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</si>
  <si>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</si>
  <si>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</si>
  <si>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</si>
  <si>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</si>
  <si>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</si>
  <si>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</si>
  <si>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</si>
  <si>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</si>
  <si>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</si>
  <si>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</si>
  <si>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</si>
  <si>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</si>
  <si>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</si>
  <si>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</si>
  <si>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</si>
  <si>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</si>
  <si>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</si>
  <si>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</si>
  <si>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</si>
  <si>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</si>
  <si>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</si>
  <si>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</si>
  <si>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</si>
  <si>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</si>
  <si>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</si>
  <si>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</si>
  <si>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</si>
  <si>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</si>
  <si>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</si>
  <si>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</si>
  <si>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</si>
  <si>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</si>
  <si>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</si>
  <si>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</si>
  <si>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</si>
  <si>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</si>
  <si>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</si>
  <si>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</si>
  <si>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</si>
  <si>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</si>
  <si>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</si>
  <si>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</si>
  <si>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</si>
  <si>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</si>
  <si>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</si>
  <si>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</si>
  <si>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</si>
  <si>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</si>
  <si>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</si>
  <si>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</si>
  <si>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</si>
  <si>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</si>
  <si>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</si>
  <si>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</si>
  <si>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</si>
  <si>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</si>
  <si>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</si>
  <si>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</si>
  <si>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</si>
  <si>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</si>
  <si>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</si>
  <si>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</si>
  <si>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</si>
  <si>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</si>
  <si>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</si>
  <si>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</si>
  <si>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</si>
  <si>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</si>
  <si>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</si>
  <si>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</si>
  <si>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</si>
  <si>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</si>
  <si>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</si>
  <si>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</si>
  <si>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</si>
  <si>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</si>
  <si>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</si>
  <si>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</si>
  <si>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</si>
  <si>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</si>
  <si>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</si>
  <si>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</si>
  <si>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</si>
  <si>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</si>
  <si>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</si>
  <si>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</si>
  <si>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</si>
  <si>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</si>
  <si>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</si>
  <si>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</si>
  <si>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</si>
  <si>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</si>
  <si>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</si>
  <si>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</si>
  <si>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</si>
  <si>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</si>
  <si>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</si>
  <si>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</si>
  <si>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</si>
  <si>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</si>
  <si>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</si>
  <si>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</si>
  <si>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</si>
  <si>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</si>
  <si>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</si>
  <si>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</si>
  <si>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</si>
  <si>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</si>
  <si>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</si>
  <si>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</si>
  <si>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</si>
  <si>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</si>
  <si>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</si>
  <si>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</si>
  <si>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</si>
  <si>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</si>
  <si>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</si>
  <si>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</si>
  <si>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</si>
  <si>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</si>
  <si>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</si>
  <si>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</si>
  <si>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</si>
  <si>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</si>
  <si>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</si>
  <si>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</si>
  <si>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</si>
  <si>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</si>
  <si>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</si>
  <si>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</si>
  <si>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</si>
  <si>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</si>
  <si>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</si>
  <si>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</si>
  <si>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</si>
  <si>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</si>
  <si>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</si>
  <si>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</si>
  <si>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</si>
  <si>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</si>
  <si>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</si>
  <si>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</si>
  <si>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</si>
  <si>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</si>
  <si>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</si>
  <si>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</si>
  <si>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</si>
  <si>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</si>
  <si>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</si>
  <si>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</si>
  <si>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</si>
  <si>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</si>
  <si>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</si>
  <si>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</si>
  <si>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</si>
  <si>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</si>
  <si>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</si>
  <si>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</si>
  <si>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</si>
  <si>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</si>
  <si>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</si>
  <si>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</si>
  <si>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</si>
  <si>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</si>
  <si>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</si>
  <si>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</si>
  <si>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</si>
  <si>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</si>
  <si>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</si>
  <si>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</si>
  <si>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</si>
  <si>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</si>
  <si>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</si>
  <si>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</si>
  <si>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</si>
  <si>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</si>
  <si>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</si>
  <si>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</si>
  <si>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</si>
  <si>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</si>
  <si>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</si>
  <si>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</si>
  <si>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</si>
  <si>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</si>
  <si>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</si>
  <si>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</si>
  <si>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</si>
  <si>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</si>
  <si>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</si>
  <si>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</si>
  <si>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</si>
  <si>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</si>
  <si>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</si>
  <si>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</si>
  <si>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</si>
  <si>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</si>
  <si>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</si>
  <si>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</si>
  <si>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</si>
  <si>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</si>
  <si>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</si>
  <si>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</si>
  <si>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</si>
  <si>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</si>
  <si>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</si>
  <si>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</si>
  <si>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</si>
  <si>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</si>
  <si>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</si>
  <si>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</si>
  <si>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</si>
  <si>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</si>
  <si>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</si>
  <si>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</si>
  <si>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</si>
  <si>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</si>
  <si>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</si>
  <si>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</si>
  <si>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</si>
  <si>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</si>
  <si>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</si>
  <si>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</si>
  <si>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</si>
  <si>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</si>
  <si>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</si>
  <si>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</si>
  <si>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</si>
  <si>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</si>
  <si>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</si>
  <si>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</si>
  <si>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</si>
  <si>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</si>
  <si>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</si>
  <si>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</si>
  <si>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</si>
  <si>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</si>
  <si>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</si>
  <si>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</si>
  <si>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</si>
  <si>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</si>
  <si>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</si>
  <si>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</si>
  <si>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</si>
  <si>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</si>
  <si>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</si>
  <si>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</si>
  <si>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</si>
  <si>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</si>
  <si>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</si>
  <si>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</si>
  <si>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</si>
  <si>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</si>
  <si>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</si>
  <si>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</si>
  <si>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</si>
  <si>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</si>
  <si>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</si>
  <si>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</si>
  <si>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</si>
  <si>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</si>
  <si>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</si>
  <si>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</si>
  <si>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</si>
  <si>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</si>
  <si>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</si>
  <si>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</si>
  <si>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</si>
  <si>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</si>
  <si>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</si>
  <si>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</si>
  <si>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</si>
  <si>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</si>
  <si>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</si>
  <si>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</si>
  <si>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</si>
  <si>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</si>
  <si>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</si>
  <si>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</si>
  <si>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</si>
  <si>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</si>
  <si>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</si>
  <si>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</si>
  <si>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</si>
  <si>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</si>
  <si>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</si>
  <si>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</si>
  <si>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</si>
  <si>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</si>
  <si>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</si>
  <si>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</si>
  <si>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</si>
  <si>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</si>
  <si>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</si>
  <si>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</si>
  <si>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</si>
  <si>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</si>
  <si>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</si>
  <si>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</si>
  <si>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</si>
  <si>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</si>
  <si>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</si>
  <si>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</si>
  <si>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</si>
  <si>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</si>
  <si>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</si>
  <si>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</si>
  <si>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</si>
  <si>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</si>
  <si>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</si>
  <si>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</si>
  <si>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</si>
  <si>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</si>
  <si>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</si>
  <si>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</si>
  <si>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</si>
  <si>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</si>
  <si>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</si>
  <si>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</si>
  <si>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</si>
  <si>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</si>
  <si>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</si>
  <si>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</si>
  <si>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</si>
  <si>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</si>
  <si>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</si>
  <si>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</si>
  <si>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</si>
  <si>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</si>
  <si>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</si>
  <si>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</si>
  <si>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</si>
  <si>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</si>
  <si>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</si>
  <si>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</si>
  <si>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</si>
  <si>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</si>
  <si>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</si>
  <si>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</si>
  <si>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</si>
  <si>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</si>
  <si>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</si>
  <si>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</si>
  <si>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</si>
  <si>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</si>
  <si>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</si>
  <si>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</si>
  <si>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</si>
  <si>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</si>
  <si>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</si>
  <si>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</si>
  <si>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</si>
  <si>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</si>
  <si>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</si>
  <si>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</si>
  <si>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</si>
  <si>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</si>
  <si>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</si>
  <si>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</si>
  <si>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</si>
  <si>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</si>
  <si>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</si>
  <si>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</si>
  <si>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</si>
  <si>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</si>
  <si>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</si>
  <si>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</si>
  <si>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</si>
  <si>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</si>
  <si>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</si>
  <si>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</si>
  <si>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</si>
  <si>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</si>
  <si>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</si>
  <si>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</si>
  <si>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</si>
  <si>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</si>
  <si>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</si>
  <si>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</si>
  <si>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</si>
  <si>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</si>
  <si>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</si>
  <si>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</si>
  <si>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</si>
  <si>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</si>
  <si>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</si>
  <si>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</si>
  <si>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</si>
  <si>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</si>
  <si>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</si>
  <si>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</si>
  <si>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</si>
  <si>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</si>
  <si>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</si>
  <si>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</si>
  <si>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</si>
  <si>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</si>
  <si>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</si>
  <si>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</si>
  <si>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</si>
  <si>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</si>
  <si>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</si>
  <si>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</si>
  <si>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</si>
  <si>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</si>
  <si>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</si>
  <si>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</si>
  <si>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</si>
  <si>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</si>
  <si>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</si>
  <si>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</si>
  <si>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</si>
  <si>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</si>
  <si>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</si>
  <si>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</si>
  <si>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</si>
  <si>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</si>
  <si>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</si>
  <si>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</si>
  <si>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</si>
  <si>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</si>
  <si>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</si>
  <si>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</si>
  <si>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</si>
  <si>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</si>
  <si>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</si>
  <si>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</si>
  <si>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</si>
  <si>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</si>
  <si>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</si>
  <si>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</si>
  <si>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</si>
  <si>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</si>
  <si>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</si>
  <si>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</si>
  <si>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</si>
  <si>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</si>
  <si>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</si>
  <si>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</si>
  <si>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</si>
  <si>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</si>
  <si>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</si>
  <si>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</si>
  <si>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</si>
  <si>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</si>
  <si>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</si>
  <si>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</si>
  <si>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</si>
  <si>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</si>
  <si>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</si>
  <si>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</si>
  <si>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</si>
  <si>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</si>
  <si>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</si>
  <si>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</si>
  <si>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</si>
  <si>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</si>
  <si>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</si>
  <si>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</si>
  <si>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</si>
  <si>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</si>
  <si>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</si>
  <si>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</si>
  <si>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</si>
  <si>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</si>
  <si>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</si>
  <si>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</si>
  <si>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</si>
  <si>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</si>
  <si>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</si>
  <si>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</si>
  <si>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</si>
  <si>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</si>
  <si>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</si>
  <si>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</si>
  <si>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</si>
  <si>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</si>
  <si>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</si>
  <si>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</si>
  <si>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</si>
  <si>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</si>
  <si>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</si>
  <si>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</si>
  <si>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</si>
  <si>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</si>
  <si>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</si>
  <si>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</si>
  <si>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</si>
  <si>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</si>
  <si>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</si>
  <si>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</si>
  <si>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</si>
  <si>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</si>
  <si>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</si>
  <si>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</si>
  <si>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</si>
  <si>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</si>
  <si>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</si>
  <si>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</si>
  <si>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</si>
  <si>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</si>
  <si>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</si>
  <si>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</si>
  <si>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</si>
  <si>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</si>
  <si>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</si>
  <si>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</si>
  <si>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</si>
  <si>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</si>
  <si>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</si>
  <si>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</si>
  <si>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</si>
  <si>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</si>
  <si>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</si>
  <si>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</si>
  <si>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</si>
  <si>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</si>
  <si>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</si>
  <si>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</si>
  <si>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</si>
  <si>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</si>
  <si>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</si>
  <si>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</si>
  <si>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</si>
  <si>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</si>
  <si>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</si>
  <si>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</si>
  <si>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</si>
  <si>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</si>
  <si>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</si>
  <si>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</si>
  <si>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</si>
  <si>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</si>
  <si>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</si>
  <si>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</si>
  <si>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</si>
  <si>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</si>
  <si>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</si>
  <si>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</si>
  <si>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</si>
  <si>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</si>
  <si>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</si>
  <si>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</si>
  <si>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</si>
  <si>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</si>
  <si>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</si>
  <si>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</si>
  <si>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</si>
  <si>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</si>
  <si>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</si>
  <si>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</si>
  <si>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</si>
  <si>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</si>
  <si>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</si>
  <si>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</si>
  <si>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</si>
  <si>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</si>
  <si>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</si>
  <si>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</si>
  <si>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</si>
  <si>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</si>
  <si>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</si>
  <si>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</si>
  <si>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</si>
  <si>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</si>
  <si>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</si>
  <si>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</si>
  <si>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</si>
  <si>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</si>
  <si>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</si>
  <si>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</si>
  <si>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</si>
  <si>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</si>
  <si>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</si>
  <si>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</si>
  <si>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</si>
  <si>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</si>
  <si>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</si>
  <si>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</si>
  <si>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</si>
  <si>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</si>
  <si>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</si>
  <si>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</si>
  <si>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</si>
  <si>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</si>
  <si>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</si>
  <si>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</si>
  <si>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</si>
  <si>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</si>
  <si>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</si>
  <si>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</si>
  <si>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</si>
  <si>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</si>
  <si>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</si>
  <si>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</si>
  <si>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</si>
  <si>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</si>
  <si>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</si>
  <si>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</si>
  <si>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</si>
  <si>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</si>
  <si>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</si>
  <si>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</si>
  <si>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</si>
  <si>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</si>
  <si>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</si>
  <si>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</si>
  <si>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</si>
  <si>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</si>
  <si>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</si>
  <si>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</si>
  <si>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</si>
  <si>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</si>
  <si>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</si>
  <si>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</si>
  <si>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</si>
  <si>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</si>
  <si>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</si>
  <si>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</si>
  <si>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</si>
  <si>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</si>
  <si>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</si>
  <si>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</si>
  <si>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</si>
  <si>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</si>
  <si>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</si>
  <si>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</si>
  <si>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</si>
  <si>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</si>
  <si>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</si>
  <si>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</si>
  <si>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</si>
  <si>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</si>
  <si>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</si>
  <si>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</si>
  <si>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</si>
  <si>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</si>
  <si>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</si>
  <si>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</si>
  <si>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</si>
  <si>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</si>
  <si>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</si>
  <si>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</si>
  <si>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</si>
  <si>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</si>
  <si>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</si>
  <si>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</si>
  <si>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</si>
  <si>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</si>
  <si>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</si>
  <si>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</si>
  <si>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</si>
  <si>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</si>
  <si>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</si>
  <si>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</si>
  <si>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</si>
  <si>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</si>
  <si>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</si>
  <si>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</si>
  <si>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</si>
  <si>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</si>
  <si>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</si>
  <si>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</si>
  <si>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</si>
  <si>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</si>
  <si>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</si>
  <si>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</si>
  <si>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</si>
  <si>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</si>
  <si>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</si>
  <si>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</si>
  <si>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</si>
  <si>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</si>
  <si>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</si>
  <si>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</si>
  <si>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</si>
  <si>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</si>
  <si>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</si>
  <si>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</si>
  <si>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</si>
  <si>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</si>
  <si>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</si>
  <si>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</si>
  <si>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</si>
  <si>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</si>
  <si>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</si>
  <si>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</si>
  <si>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</si>
  <si>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</si>
  <si>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</si>
  <si>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</si>
  <si>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</si>
  <si>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</si>
  <si>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</si>
  <si>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</si>
  <si>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</si>
  <si>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</si>
  <si>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</si>
  <si>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</si>
  <si>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</si>
  <si>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</si>
  <si>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</si>
  <si>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</si>
  <si>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</si>
  <si>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</si>
  <si>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</si>
  <si>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</si>
  <si>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</si>
  <si>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</si>
  <si>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</si>
  <si>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</si>
  <si>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</si>
  <si>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</si>
  <si>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</si>
  <si>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</si>
  <si>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</si>
  <si>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</si>
  <si>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</si>
  <si>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</si>
  <si>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</si>
  <si>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</si>
  <si>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</si>
  <si>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</si>
  <si>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</si>
  <si>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</si>
  <si>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</si>
  <si>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</si>
  <si>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</si>
  <si>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</si>
  <si>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</si>
  <si>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</si>
  <si>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</si>
  <si>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</si>
  <si>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</si>
  <si>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</si>
  <si>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</si>
  <si>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</si>
  <si>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</si>
  <si>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</si>
  <si>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</si>
  <si>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</si>
  <si>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</si>
  <si>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</si>
  <si>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</si>
  <si>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</si>
  <si>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</si>
  <si>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</si>
  <si>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</si>
  <si>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</si>
  <si>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</si>
  <si>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</si>
  <si>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</si>
  <si>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</si>
  <si>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</si>
  <si>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</si>
  <si>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</si>
  <si>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</si>
  <si>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</si>
  <si>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</si>
  <si>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</si>
  <si>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</si>
  <si>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</si>
  <si>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</si>
  <si>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</si>
  <si>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</si>
  <si>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</si>
  <si>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</si>
  <si>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</si>
  <si>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</si>
  <si>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</si>
  <si>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</si>
  <si>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</si>
  <si>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</si>
  <si>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</si>
  <si>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</si>
  <si>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</si>
  <si>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</si>
  <si>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</si>
  <si>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</si>
  <si>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</si>
  <si>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</si>
  <si>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</si>
  <si>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</si>
  <si>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</si>
  <si>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</si>
  <si>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</si>
  <si>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</si>
  <si>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</si>
  <si>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</si>
  <si>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</si>
  <si>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</si>
  <si>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</si>
  <si>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</si>
  <si>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</si>
  <si>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</si>
  <si>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</si>
  <si>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</si>
  <si>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</si>
  <si>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</si>
  <si>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</si>
  <si>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</si>
  <si>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</si>
  <si>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</si>
  <si>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</si>
  <si>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</si>
  <si>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</si>
  <si>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</si>
  <si>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</si>
  <si>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</si>
  <si>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</si>
  <si>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</si>
  <si>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</si>
  <si>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</si>
  <si>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</si>
  <si>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</si>
  <si>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</si>
  <si>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</si>
  <si>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</si>
  <si>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</si>
  <si>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</si>
  <si>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</si>
  <si>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</si>
  <si>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</si>
  <si>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</si>
  <si>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</si>
  <si>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</si>
  <si>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</si>
  <si>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</si>
  <si>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</si>
  <si>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</si>
  <si>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</si>
  <si>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</si>
  <si>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</si>
  <si>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</si>
  <si>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</si>
  <si>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</si>
  <si>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</si>
  <si>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</si>
  <si>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</si>
  <si>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</si>
  <si>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</si>
  <si>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</si>
  <si>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</si>
  <si>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</si>
  <si>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</si>
  <si>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</si>
  <si>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</si>
  <si>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</si>
  <si>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</si>
  <si>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</si>
  <si>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</si>
  <si>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</si>
  <si>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</si>
  <si>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</si>
  <si>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</si>
  <si>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</si>
  <si>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</si>
  <si>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</si>
  <si>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</si>
  <si>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</si>
  <si>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</si>
  <si>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</si>
  <si>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</si>
  <si>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</si>
  <si>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</si>
  <si>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</si>
  <si>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</si>
  <si>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</si>
  <si>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</si>
  <si>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</si>
  <si>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</si>
  <si>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</si>
  <si>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</si>
  <si>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</si>
  <si>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</si>
  <si>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</si>
  <si>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</si>
  <si>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</si>
  <si>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</si>
  <si>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</si>
  <si>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</si>
  <si>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</si>
  <si>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</si>
  <si>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</si>
  <si>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</si>
  <si>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</si>
  <si>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</si>
  <si>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</si>
  <si>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</si>
  <si>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</si>
  <si>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</si>
  <si>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</si>
  <si>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</si>
  <si>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</si>
  <si>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</si>
  <si>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</si>
  <si>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</si>
  <si>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</si>
  <si>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</si>
  <si>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</si>
  <si>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</si>
  <si>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</si>
  <si>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</si>
  <si>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</si>
  <si>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</si>
  <si>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</si>
  <si>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</si>
  <si>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</si>
  <si>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</si>
  <si>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</si>
  <si>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</si>
  <si>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</si>
  <si>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</si>
  <si>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</si>
  <si>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</si>
  <si>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</si>
  <si>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</si>
  <si>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</si>
  <si>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</si>
  <si>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</si>
  <si>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</si>
  <si>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</si>
  <si>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</si>
  <si>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</si>
  <si>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</si>
  <si>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</si>
  <si>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</si>
  <si>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</si>
  <si>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</si>
  <si>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</si>
  <si>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</si>
  <si>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</si>
  <si>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</si>
  <si>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</si>
  <si>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</si>
  <si>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</si>
  <si>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</si>
  <si>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</si>
  <si>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</si>
  <si>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</si>
  <si>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</si>
  <si>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</si>
  <si>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</si>
  <si>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</si>
  <si>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</si>
  <si>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</si>
  <si>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</si>
  <si>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</si>
  <si>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</si>
  <si>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</si>
  <si>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</si>
  <si>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</si>
  <si>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</si>
  <si>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</si>
  <si>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</si>
  <si>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</si>
  <si>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</si>
  <si>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</si>
  <si>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</si>
  <si>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</si>
  <si>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</si>
  <si>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</si>
  <si>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</si>
  <si>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</si>
  <si>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</si>
  <si>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</si>
  <si>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</si>
  <si>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</si>
  <si>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</si>
  <si>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</si>
  <si>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</si>
  <si>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</si>
  <si>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</si>
  <si>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</si>
  <si>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</si>
  <si>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</si>
  <si>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</si>
  <si>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</si>
  <si>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</si>
  <si>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</si>
  <si>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</si>
  <si>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</si>
  <si>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</si>
  <si>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</si>
  <si>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</si>
  <si>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</si>
  <si>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</si>
  <si>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</si>
  <si>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</si>
  <si>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</si>
  <si>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</si>
  <si>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</si>
  <si>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</si>
  <si>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</si>
  <si>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</si>
  <si>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</si>
  <si>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</si>
  <si>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</si>
  <si>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</si>
  <si>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</si>
  <si>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</si>
  <si>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</si>
  <si>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</si>
  <si>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</si>
  <si>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</si>
  <si>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</si>
  <si>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</si>
  <si>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</si>
  <si>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</si>
  <si>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</si>
  <si>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</si>
  <si>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</si>
  <si>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</si>
  <si>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</si>
  <si>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</si>
  <si>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</si>
  <si>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</si>
  <si>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</si>
  <si>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</si>
  <si>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</si>
  <si>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</si>
  <si>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</si>
  <si>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</si>
  <si>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</si>
  <si>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</si>
  <si>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</si>
  <si>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</si>
  <si>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</si>
  <si>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</si>
  <si>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</si>
  <si>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</si>
  <si>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</si>
  <si>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</si>
  <si>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</si>
  <si>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</si>
  <si>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</si>
  <si>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</si>
  <si>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</si>
  <si>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</si>
  <si>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</si>
  <si>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</si>
  <si>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</si>
  <si>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</si>
  <si>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</si>
  <si>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</si>
  <si>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</si>
  <si>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</si>
  <si>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</si>
  <si>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</si>
  <si>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</si>
  <si>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</si>
  <si>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</si>
  <si>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</si>
  <si>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</si>
  <si>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</si>
  <si>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</si>
  <si>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</si>
  <si>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</si>
  <si>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</si>
  <si>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</si>
  <si>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</si>
  <si>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</si>
  <si>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</si>
  <si>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</si>
  <si>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</si>
  <si>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</si>
  <si>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</si>
  <si>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</si>
  <si>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</si>
  <si>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</si>
  <si>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</si>
  <si>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</si>
  <si>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</si>
  <si>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</si>
  <si>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</si>
  <si>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</si>
  <si>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</si>
  <si>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</si>
  <si>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</si>
  <si>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</si>
  <si>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</si>
  <si>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</si>
  <si>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</si>
  <si>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</si>
  <si>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</si>
  <si>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</si>
  <si>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</si>
  <si>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</si>
  <si>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</si>
  <si>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</si>
  <si>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</si>
  <si>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</si>
  <si>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</si>
  <si>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</si>
  <si>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</si>
  <si>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</si>
  <si>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</si>
  <si>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</si>
  <si>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</si>
  <si>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</si>
  <si>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</si>
  <si>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</si>
  <si>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</si>
  <si>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</si>
  <si>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</si>
  <si>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</si>
  <si>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</si>
  <si>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</si>
  <si>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</si>
  <si>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</si>
  <si>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</si>
  <si>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</si>
  <si>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</si>
  <si>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</si>
  <si>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</si>
  <si>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</si>
  <si>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</si>
  <si>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</si>
  <si>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</si>
  <si>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</si>
  <si>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</si>
  <si>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</si>
  <si>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</si>
  <si>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</si>
  <si>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</si>
  <si>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</si>
  <si>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</si>
  <si>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</si>
  <si>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</si>
  <si>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</si>
  <si>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</si>
  <si>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</si>
  <si>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</si>
  <si>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</si>
  <si>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</si>
  <si>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</si>
  <si>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</si>
  <si>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</si>
  <si>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</si>
  <si>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</si>
  <si>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</si>
  <si>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</si>
  <si>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</si>
  <si>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</si>
  <si>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</si>
  <si>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</si>
  <si>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</si>
  <si>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</si>
  <si>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</si>
  <si>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</si>
  <si>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</si>
  <si>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</si>
  <si>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</si>
  <si>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</si>
  <si>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</si>
  <si>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</si>
  <si>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</si>
  <si>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</si>
  <si>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</si>
  <si>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</si>
  <si>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</si>
  <si>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</si>
  <si>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</si>
  <si>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</si>
  <si>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</si>
  <si>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</si>
  <si>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</si>
  <si>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</si>
  <si>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</si>
  <si>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</si>
  <si>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</si>
  <si>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</si>
  <si>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</si>
  <si>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</si>
  <si>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</si>
  <si>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</si>
  <si>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</si>
  <si>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</si>
  <si>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</si>
  <si>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</si>
  <si>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</si>
  <si>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</si>
  <si>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</si>
  <si>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</si>
  <si>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</si>
  <si>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</si>
  <si>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</si>
  <si>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</si>
  <si>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</si>
  <si>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</si>
  <si>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</si>
  <si>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</si>
  <si>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</si>
  <si>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</si>
  <si>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</si>
  <si>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</si>
  <si>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</si>
  <si>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</si>
  <si>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</si>
  <si>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</si>
  <si>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</si>
  <si>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</si>
  <si>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</si>
  <si>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</si>
  <si>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</si>
  <si>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</si>
  <si>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</si>
  <si>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</si>
  <si>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</si>
  <si>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</si>
  <si>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</si>
  <si>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</si>
  <si>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</si>
  <si>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</si>
  <si>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</si>
  <si>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</si>
  <si>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</si>
  <si>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</si>
  <si>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</si>
  <si>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</si>
  <si>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</si>
  <si>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</si>
  <si>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</si>
  <si>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</si>
  <si>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</si>
  <si>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</si>
  <si>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</si>
  <si>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</si>
  <si>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</si>
  <si>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</si>
  <si>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</si>
  <si>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</si>
  <si>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</si>
  <si>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</si>
  <si>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</si>
  <si>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</si>
  <si>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</si>
  <si>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</si>
  <si>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</si>
  <si>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</si>
  <si>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</si>
  <si>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</si>
  <si>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</si>
  <si>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</si>
  <si>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</si>
  <si>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</si>
  <si>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</si>
  <si>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</si>
  <si>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</si>
  <si>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</si>
  <si>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</si>
  <si>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</si>
  <si>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</si>
  <si>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</si>
  <si>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</si>
  <si>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</si>
  <si>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</si>
  <si>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</si>
  <si>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</si>
  <si>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</si>
  <si>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</si>
  <si>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</si>
  <si>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</si>
  <si>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</si>
  <si>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</si>
  <si>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</si>
  <si>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</si>
  <si>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</si>
  <si>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</si>
  <si>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</si>
  <si>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</si>
  <si>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</si>
  <si>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</si>
  <si>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</si>
  <si>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</si>
  <si>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</si>
  <si>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</si>
  <si>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</si>
  <si>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</si>
  <si>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</si>
  <si>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</si>
  <si>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</si>
  <si>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</si>
  <si>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</si>
  <si>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</si>
  <si>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</si>
  <si>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</si>
  <si>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</si>
  <si>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</si>
  <si>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</si>
  <si>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</si>
  <si>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</si>
  <si>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</si>
  <si>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</si>
  <si>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</si>
  <si>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</si>
  <si>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</si>
  <si>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</si>
  <si>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</si>
  <si>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</si>
  <si>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</si>
  <si>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</si>
  <si>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</si>
  <si>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</si>
  <si>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</si>
  <si>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</si>
  <si>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</si>
  <si>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</si>
  <si>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</si>
  <si>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</si>
  <si>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</si>
  <si>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</si>
  <si>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</si>
  <si>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</si>
  <si>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</si>
  <si>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</si>
  <si>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</si>
  <si>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</si>
  <si>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</si>
  <si>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</si>
  <si>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</si>
  <si>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</si>
  <si>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</si>
  <si>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</si>
  <si>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</si>
  <si>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</si>
  <si>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</si>
  <si>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</si>
  <si>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</si>
  <si>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</si>
  <si>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</si>
  <si>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</si>
  <si>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</si>
  <si>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</si>
  <si>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</si>
  <si>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</si>
  <si>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</si>
  <si>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</si>
  <si>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</si>
  <si>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</si>
  <si>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</si>
  <si>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</si>
  <si>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</si>
  <si>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</si>
  <si>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</si>
  <si>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</si>
  <si>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</si>
  <si>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</si>
  <si>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</si>
  <si>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</si>
  <si>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</si>
  <si>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</si>
  <si>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</si>
  <si>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</si>
  <si>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</si>
  <si>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</si>
  <si>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</si>
  <si>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</si>
  <si>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</si>
  <si>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</si>
  <si>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</si>
  <si>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</si>
  <si>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</si>
  <si>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</si>
  <si>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</si>
  <si>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</si>
  <si>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</si>
  <si>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</si>
  <si>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</si>
  <si>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</si>
  <si>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</si>
  <si>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</si>
  <si>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</si>
  <si>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</si>
  <si>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</si>
  <si>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</si>
  <si>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</si>
  <si>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</si>
  <si>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</si>
  <si>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</si>
  <si>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</si>
  <si>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</si>
  <si>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</si>
  <si>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</si>
  <si>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</si>
  <si>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</si>
  <si>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</si>
  <si>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</si>
  <si>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</si>
  <si>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</si>
  <si>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</si>
  <si>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</si>
  <si>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</si>
  <si>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</si>
  <si>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</si>
  <si>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</si>
  <si>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</si>
  <si>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</si>
  <si>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</si>
  <si>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</si>
  <si>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</si>
  <si>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</si>
  <si>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</si>
  <si>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</si>
  <si>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</si>
  <si>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</si>
  <si>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</si>
  <si>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</si>
  <si>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</si>
  <si>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</si>
  <si>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</si>
  <si>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</si>
  <si>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</si>
  <si>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</si>
  <si>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</si>
  <si>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</si>
  <si>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</si>
  <si>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</si>
  <si>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</si>
  <si>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</si>
  <si>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</si>
  <si>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</si>
  <si>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</si>
  <si>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</si>
  <si>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</si>
  <si>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</si>
  <si>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</si>
  <si>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</si>
  <si>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</si>
  <si>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</si>
  <si>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</si>
  <si>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</si>
  <si>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</si>
  <si>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</si>
  <si>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</si>
  <si>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</si>
  <si>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</si>
  <si>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</si>
  <si>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</si>
  <si>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</si>
  <si>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</si>
  <si>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</si>
  <si>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</si>
  <si>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</si>
  <si>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</si>
  <si>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</si>
  <si>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</si>
  <si>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</si>
  <si>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</si>
  <si>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</si>
  <si>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</si>
  <si>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</si>
  <si>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</si>
  <si>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</si>
  <si>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</si>
  <si>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</si>
  <si>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</si>
  <si>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</si>
  <si>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</si>
  <si>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</si>
  <si>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</si>
  <si>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</si>
  <si>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</si>
  <si>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</si>
  <si>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</si>
  <si>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</si>
  <si>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</si>
  <si>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</si>
  <si>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</si>
  <si>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</si>
  <si>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</si>
  <si>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</si>
  <si>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</si>
  <si>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</si>
  <si>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</si>
  <si>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</si>
  <si>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</si>
  <si>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</si>
  <si>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</si>
  <si>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</si>
  <si>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</si>
  <si>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</si>
  <si>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</si>
  <si>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</si>
  <si>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</si>
  <si>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</si>
  <si>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</si>
  <si>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</si>
  <si>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</si>
  <si>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</si>
  <si>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</si>
  <si>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</si>
  <si>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</si>
  <si>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</si>
  <si>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</si>
  <si>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</si>
  <si>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</si>
  <si>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</si>
  <si>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</si>
  <si>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</si>
  <si>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</si>
  <si>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</si>
  <si>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</si>
  <si>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</si>
  <si>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</si>
  <si>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</si>
  <si>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</si>
  <si>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</si>
  <si>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</si>
  <si>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</si>
  <si>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</si>
  <si>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</si>
  <si>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</si>
  <si>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</si>
  <si>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</si>
  <si>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</si>
  <si>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</si>
  <si>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</si>
  <si>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</si>
  <si>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</si>
  <si>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</si>
  <si>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</si>
  <si>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</si>
  <si>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</si>
  <si>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</si>
  <si>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</si>
  <si>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</si>
  <si>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</si>
  <si>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</si>
  <si>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</si>
  <si>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</si>
  <si>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</si>
  <si>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</si>
  <si>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</si>
  <si>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</si>
  <si>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</si>
  <si>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</si>
  <si>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</si>
  <si>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</si>
  <si>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</si>
  <si>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</si>
  <si>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</si>
  <si>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</si>
  <si>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</si>
  <si>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</si>
  <si>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</si>
  <si>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</si>
  <si>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</si>
  <si>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</si>
  <si>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</si>
  <si>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</si>
  <si>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</si>
  <si>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</si>
  <si>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</si>
  <si>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</si>
  <si>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</si>
  <si>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</si>
  <si>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</si>
  <si>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</si>
  <si>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</si>
  <si>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</si>
  <si>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</si>
  <si>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</si>
  <si>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</si>
  <si>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</si>
  <si>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</si>
  <si>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</si>
  <si>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</si>
  <si>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</si>
  <si>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</si>
  <si>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</si>
  <si>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</si>
  <si>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</si>
  <si>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</si>
  <si>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</si>
  <si>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</si>
  <si>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</si>
  <si>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</si>
  <si>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</si>
  <si>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</si>
  <si>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</si>
  <si>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</si>
  <si>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</si>
  <si>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</si>
  <si>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</si>
  <si>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</si>
  <si>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</si>
  <si>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</si>
  <si>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</si>
  <si>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</si>
  <si>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</si>
  <si>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</si>
  <si>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</si>
  <si>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</si>
  <si>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</si>
  <si>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</si>
  <si>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</si>
  <si>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</si>
  <si>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</si>
  <si>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</si>
  <si>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</si>
  <si>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</si>
  <si>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</si>
  <si>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</si>
  <si>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</si>
  <si>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</si>
  <si>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</si>
  <si>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</si>
  <si>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</si>
  <si>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</si>
  <si>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</si>
  <si>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</si>
  <si>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</si>
  <si>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</si>
  <si>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</si>
  <si>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</si>
  <si>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</si>
  <si>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</si>
  <si>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</si>
  <si>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</si>
  <si>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</si>
  <si>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</si>
  <si>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</si>
  <si>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</si>
  <si>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</si>
  <si>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</si>
  <si>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</si>
  <si>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</si>
  <si>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</si>
  <si>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</si>
  <si>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</si>
  <si>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</si>
  <si>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</si>
  <si>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</si>
  <si>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</si>
  <si>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</si>
  <si>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</si>
  <si>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</si>
  <si>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</si>
  <si>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</si>
  <si>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</si>
  <si>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</si>
  <si>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</si>
  <si>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</si>
  <si>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</si>
  <si>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</si>
  <si>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</si>
  <si>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</si>
  <si>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</si>
  <si>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</si>
  <si>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</si>
  <si>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</si>
  <si>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</si>
  <si>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</si>
  <si>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</si>
  <si>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</si>
  <si>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</si>
  <si>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</si>
  <si>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</si>
  <si>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</si>
  <si>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</si>
  <si>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</si>
  <si>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</si>
  <si>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</si>
  <si>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</si>
  <si>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</si>
  <si>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</si>
  <si>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</si>
  <si>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</si>
  <si>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</si>
  <si>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</si>
  <si>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</si>
  <si>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</si>
  <si>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</si>
  <si>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</si>
  <si>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</si>
  <si>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</si>
  <si>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</si>
  <si>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</si>
  <si>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</si>
  <si>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</si>
  <si>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</si>
  <si>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</si>
  <si>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</si>
  <si>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</si>
  <si>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</si>
  <si>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</si>
  <si>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</si>
  <si>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</si>
  <si>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</si>
  <si>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</si>
  <si>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</si>
  <si>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</si>
  <si>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</si>
  <si>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</si>
  <si>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</si>
  <si>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</si>
  <si>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</si>
  <si>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</si>
  <si>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</si>
  <si>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</si>
  <si>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</si>
  <si>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</si>
  <si>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</si>
  <si>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</si>
  <si>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</si>
  <si>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</si>
  <si>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</si>
  <si>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</si>
  <si>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</si>
  <si>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</si>
  <si>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</si>
  <si>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</si>
  <si>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</si>
  <si>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</si>
  <si>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</si>
  <si>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</si>
  <si>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</si>
  <si>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</si>
  <si>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</si>
  <si>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</si>
  <si>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</si>
  <si>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</si>
  <si>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</si>
  <si>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</si>
  <si>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</si>
  <si>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</si>
  <si>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</si>
  <si>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</si>
  <si>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</si>
  <si>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</si>
  <si>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</si>
  <si>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</si>
  <si>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</si>
  <si>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</si>
  <si>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</si>
  <si>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</si>
  <si>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</si>
  <si>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</si>
  <si>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</si>
  <si>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</si>
  <si>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</si>
  <si>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</si>
  <si>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</si>
  <si>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</si>
  <si>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</si>
  <si>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</si>
  <si>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</si>
  <si>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</si>
  <si>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</si>
  <si>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</si>
  <si>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</si>
  <si>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</si>
  <si>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</si>
  <si>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</si>
  <si>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</si>
  <si>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</si>
  <si>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</si>
  <si>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</si>
  <si>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</si>
  <si>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</si>
  <si>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</si>
  <si>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</si>
  <si>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</si>
  <si>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</si>
  <si>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</si>
  <si>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</si>
  <si>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</si>
  <si>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</si>
  <si>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</si>
  <si>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</si>
  <si>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</si>
  <si>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</si>
  <si>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</si>
  <si>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</si>
  <si>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</si>
  <si>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</si>
  <si>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</si>
  <si>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</si>
  <si>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</si>
  <si>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</si>
  <si>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</si>
  <si>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</si>
  <si>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</si>
  <si>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</si>
  <si>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</si>
  <si>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</si>
  <si>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</si>
  <si>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</si>
  <si>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</si>
  <si>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</si>
  <si>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</si>
  <si>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</si>
  <si>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</si>
  <si>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</si>
  <si>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</si>
  <si>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</si>
  <si>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</si>
  <si>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</si>
  <si>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</si>
  <si>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</si>
  <si>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</si>
  <si>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</si>
  <si>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</si>
  <si>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</si>
  <si>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</si>
  <si>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</si>
  <si>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</si>
  <si>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</si>
  <si>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</si>
  <si>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</si>
  <si>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</si>
  <si>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</si>
  <si>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</si>
  <si>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</si>
  <si>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</si>
  <si>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</si>
  <si>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</si>
  <si>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</si>
  <si>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</si>
  <si>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</si>
  <si>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</si>
  <si>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</si>
  <si>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</si>
  <si>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</si>
  <si>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</si>
  <si>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</si>
  <si>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</si>
  <si>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</si>
  <si>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</si>
  <si>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</si>
  <si>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</si>
  <si>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</si>
  <si>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</si>
  <si>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</si>
  <si>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</si>
  <si>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</si>
  <si>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</si>
  <si>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</si>
  <si>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</si>
  <si>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</si>
  <si>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</si>
  <si>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</si>
  <si>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</si>
  <si>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</si>
  <si>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</si>
  <si>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</si>
  <si>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</si>
  <si>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</si>
  <si>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</si>
  <si>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</si>
  <si>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</si>
  <si>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</si>
  <si>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</si>
  <si>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</si>
  <si>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</si>
  <si>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</si>
  <si>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</si>
  <si>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</si>
  <si>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</si>
  <si>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</si>
  <si>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</si>
  <si>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</si>
  <si>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</si>
  <si>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</si>
  <si>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</si>
  <si>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</si>
  <si>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</si>
  <si>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</si>
  <si>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</si>
  <si>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</si>
  <si>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</si>
  <si>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</si>
  <si>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</si>
  <si>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</si>
  <si>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</si>
  <si>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</si>
  <si>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</si>
  <si>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</si>
  <si>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</si>
  <si>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</si>
  <si>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</si>
  <si>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</si>
  <si>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</si>
  <si>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</si>
  <si>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</si>
  <si>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</si>
  <si>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</si>
  <si>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</si>
  <si>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</si>
  <si>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</si>
  <si>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</si>
  <si>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</si>
  <si>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</si>
  <si>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</si>
  <si>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</si>
  <si>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</si>
  <si>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</si>
  <si>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</si>
  <si>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</si>
  <si>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</si>
  <si>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</si>
  <si>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</si>
  <si>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</si>
  <si>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</si>
  <si>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</si>
  <si>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</si>
  <si>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</si>
  <si>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</si>
  <si>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</si>
  <si>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</si>
  <si>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</si>
  <si>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</si>
  <si>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</si>
  <si>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</si>
  <si>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</si>
  <si>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</si>
  <si>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</si>
  <si>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</si>
  <si>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</si>
  <si>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</si>
  <si>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</si>
  <si>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</si>
  <si>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</si>
  <si>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</si>
  <si>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</si>
  <si>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</si>
  <si>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</si>
  <si>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</si>
  <si>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</si>
  <si>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</si>
  <si>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</si>
  <si>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</si>
  <si>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</si>
  <si>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</si>
  <si>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</si>
  <si>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</si>
  <si>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</si>
  <si>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</si>
  <si>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</si>
  <si>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</si>
  <si>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</si>
  <si>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</si>
  <si>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</si>
  <si>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</si>
  <si>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</si>
  <si>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</si>
  <si>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</si>
  <si>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</si>
  <si>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</si>
  <si>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</si>
  <si>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</si>
  <si>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</si>
  <si>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</si>
  <si>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</si>
  <si>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</si>
  <si>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</si>
  <si>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</si>
  <si>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</si>
  <si>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</si>
  <si>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</si>
  <si>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</si>
  <si>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</si>
  <si>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</si>
  <si>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</si>
  <si>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</si>
  <si>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</si>
  <si>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</si>
  <si>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</si>
  <si>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</si>
  <si>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</si>
  <si>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</si>
  <si>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</si>
  <si>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</si>
  <si>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</si>
  <si>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</si>
  <si>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</si>
  <si>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</si>
  <si>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</si>
  <si>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</si>
  <si>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</si>
  <si>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</si>
  <si>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</si>
  <si>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</si>
  <si>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</si>
  <si>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</si>
  <si>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</si>
  <si>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</si>
  <si>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</si>
  <si>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</si>
  <si>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</si>
  <si>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</si>
  <si>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</si>
  <si>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</si>
  <si>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</si>
  <si>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</si>
  <si>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</si>
  <si>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</si>
  <si>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</si>
  <si>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</si>
  <si>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</si>
  <si>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</si>
  <si>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</si>
  <si>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</si>
  <si>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</si>
  <si>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</si>
  <si>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</si>
  <si>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</si>
  <si>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</si>
  <si>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</si>
  <si>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</si>
  <si>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</si>
  <si>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</si>
  <si>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</si>
  <si>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</si>
  <si>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</si>
  <si>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</si>
  <si>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</si>
  <si>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</si>
  <si>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</si>
  <si>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</si>
  <si>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</si>
  <si>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</si>
  <si>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</si>
  <si>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</si>
  <si>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</si>
  <si>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</si>
  <si>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</si>
  <si>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</si>
  <si>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</si>
  <si>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</si>
  <si>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</si>
  <si>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</si>
  <si>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</si>
  <si>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</si>
  <si>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</si>
  <si>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</si>
  <si>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</si>
  <si>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</si>
  <si>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</si>
  <si>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</si>
  <si>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</si>
  <si>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</si>
  <si>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</si>
  <si>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</si>
  <si>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</si>
  <si>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</si>
  <si>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</si>
  <si>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</si>
  <si>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</si>
  <si>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</si>
  <si>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</si>
  <si>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</si>
  <si>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</si>
  <si>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</si>
  <si>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</si>
  <si>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</si>
  <si>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</si>
  <si>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</si>
  <si>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</si>
  <si>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</si>
  <si>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</si>
  <si>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</si>
  <si>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</si>
  <si>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</si>
  <si>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</si>
  <si>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</si>
  <si>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</si>
  <si>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</si>
  <si>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</si>
  <si>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</si>
  <si>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</si>
  <si>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</si>
  <si>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</si>
  <si>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</si>
  <si>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</si>
  <si>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</si>
  <si>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</si>
  <si>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</si>
  <si>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</si>
  <si>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</si>
  <si>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</si>
  <si>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</si>
  <si>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</si>
  <si>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</si>
  <si>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</si>
  <si>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</si>
  <si>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</si>
  <si>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</si>
  <si>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</si>
  <si>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</si>
  <si>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</si>
  <si>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</si>
  <si>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</si>
  <si>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</si>
  <si>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</si>
  <si>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</si>
  <si>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</si>
  <si>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</si>
  <si>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</si>
  <si>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</si>
  <si>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</si>
  <si>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</si>
  <si>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</si>
  <si>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</si>
  <si>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</si>
  <si>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</si>
  <si>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</si>
  <si>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</si>
  <si>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</si>
  <si>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</si>
  <si>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</si>
  <si>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</si>
  <si>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</si>
  <si>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</si>
  <si>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</si>
  <si>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</si>
  <si>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</si>
  <si>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</si>
  <si>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</si>
  <si>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</si>
  <si>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</si>
  <si>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</si>
  <si>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</si>
  <si>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</si>
  <si>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</si>
  <si>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</si>
  <si>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</si>
  <si>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</si>
  <si>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</si>
  <si>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</si>
  <si>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</si>
  <si>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</si>
  <si>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</si>
  <si>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</si>
  <si>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</si>
  <si>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</si>
  <si>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</si>
  <si>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</si>
  <si>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</si>
  <si>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</si>
  <si>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</si>
  <si>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</si>
  <si>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</si>
  <si>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</si>
  <si>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</si>
  <si>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</si>
  <si>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</si>
  <si>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</si>
  <si>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</si>
  <si>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</si>
  <si>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</si>
  <si>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</si>
  <si>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</si>
  <si>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</si>
  <si>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</si>
  <si>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</si>
  <si>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</si>
  <si>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</si>
  <si>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</si>
  <si>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</si>
  <si>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</si>
  <si>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</si>
  <si>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</si>
  <si>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</si>
  <si>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</si>
  <si>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</si>
  <si>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</si>
  <si>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</si>
  <si>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</si>
  <si>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</si>
  <si>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</si>
  <si>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</si>
  <si>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</si>
  <si>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</si>
  <si>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</si>
  <si>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</si>
  <si>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</si>
  <si>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</si>
  <si>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</si>
  <si>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</si>
  <si>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</si>
  <si>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</si>
  <si>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</si>
  <si>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</si>
  <si>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</si>
  <si>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</si>
  <si>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</si>
  <si>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</si>
  <si>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</si>
  <si>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</si>
  <si>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</si>
  <si>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</si>
  <si>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</si>
  <si>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</si>
  <si>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</si>
  <si>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</si>
  <si>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</si>
  <si>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</si>
  <si>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</si>
  <si>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</si>
  <si>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</si>
  <si>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</si>
  <si>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</si>
  <si>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</si>
  <si>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</si>
  <si>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</si>
  <si>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</si>
  <si>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</si>
  <si>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</si>
  <si>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</si>
  <si>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</si>
  <si>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</si>
  <si>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</si>
  <si>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</si>
  <si>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</si>
  <si>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</si>
  <si>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</si>
  <si>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</si>
  <si>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</si>
  <si>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</si>
  <si>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</si>
  <si>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</si>
  <si>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</si>
  <si>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</si>
  <si>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</si>
  <si>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</si>
  <si>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</si>
  <si>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</si>
  <si>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</si>
  <si>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</si>
  <si>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</si>
  <si>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</si>
  <si>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</si>
  <si>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</si>
  <si>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</si>
  <si>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</si>
  <si>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</si>
  <si>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</si>
  <si>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</si>
  <si>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</si>
  <si>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</si>
  <si>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</si>
  <si>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</si>
  <si>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</si>
  <si>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</si>
  <si>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</si>
  <si>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</si>
  <si>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</si>
  <si>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</si>
  <si>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</si>
  <si>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</si>
  <si>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</si>
  <si>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</si>
  <si>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</si>
  <si>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</si>
  <si>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</si>
  <si>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</si>
  <si>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</si>
  <si>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</si>
  <si>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</si>
  <si>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</si>
  <si>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</si>
  <si>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</si>
  <si>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</si>
  <si>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</si>
  <si>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</si>
  <si>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</si>
  <si>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</si>
  <si>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</si>
  <si>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</si>
  <si>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</si>
  <si>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</si>
  <si>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</si>
  <si>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</si>
  <si>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</si>
  <si>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</si>
  <si>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</si>
  <si>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</si>
  <si>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</si>
  <si>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</si>
  <si>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</si>
  <si>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</si>
  <si>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</si>
  <si>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</si>
  <si>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</si>
  <si>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</si>
  <si>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</si>
  <si>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</si>
  <si>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</si>
  <si>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</si>
  <si>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</si>
  <si>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</si>
  <si>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</si>
  <si>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</si>
  <si>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</si>
  <si>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</si>
  <si>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</si>
  <si>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</si>
  <si>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</si>
  <si>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</si>
  <si>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</si>
  <si>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</si>
  <si>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</si>
  <si>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</si>
  <si>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</si>
  <si>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</si>
  <si>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</si>
  <si>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</si>
  <si>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</si>
  <si>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</si>
  <si>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</si>
  <si>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</si>
  <si>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</si>
  <si>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</si>
  <si>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</si>
  <si>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</si>
  <si>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</si>
  <si>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</si>
  <si>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</si>
  <si>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</si>
  <si>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</si>
  <si>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</si>
  <si>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</si>
  <si>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</si>
  <si>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</si>
  <si>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</si>
  <si>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</si>
  <si>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</si>
  <si>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</si>
  <si>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</si>
  <si>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</si>
  <si>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</si>
  <si>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</si>
  <si>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</si>
  <si>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</si>
  <si>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</si>
  <si>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</si>
  <si>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</si>
  <si>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</si>
  <si>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</si>
  <si>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</si>
  <si>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</si>
  <si>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</si>
  <si>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</si>
  <si>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</si>
  <si>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</si>
  <si>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</si>
  <si>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</si>
  <si>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</si>
  <si>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</si>
  <si>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</si>
  <si>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</si>
  <si>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</si>
  <si>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</si>
  <si>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</si>
  <si>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</si>
  <si>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</si>
  <si>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</si>
  <si>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</si>
  <si>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</si>
  <si>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</si>
  <si>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</si>
  <si>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</si>
  <si>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</si>
  <si>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</si>
  <si>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</si>
  <si>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</si>
  <si>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</si>
  <si>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</si>
  <si>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</si>
  <si>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</si>
  <si>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</si>
  <si>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</si>
  <si>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</si>
  <si>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</si>
  <si>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</si>
  <si>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</si>
  <si>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</si>
  <si>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</si>
  <si>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</si>
  <si>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</si>
  <si>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</si>
  <si>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</si>
  <si>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</si>
  <si>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</si>
  <si>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</si>
  <si>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</si>
  <si>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</si>
  <si>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</si>
  <si>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</si>
  <si>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</si>
  <si>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</si>
  <si>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</si>
  <si>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</si>
  <si>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</si>
  <si>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</si>
  <si>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</si>
  <si>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</si>
  <si>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</si>
  <si>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</si>
  <si>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</si>
  <si>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</si>
  <si>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</si>
  <si>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</si>
  <si>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</si>
  <si>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</si>
  <si>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</si>
  <si>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</si>
  <si>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</si>
  <si>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</si>
  <si>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</si>
  <si>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</si>
  <si>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</si>
  <si>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</si>
  <si>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</si>
  <si>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</si>
  <si>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</si>
  <si>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</si>
  <si>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</si>
  <si>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</si>
  <si>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</si>
  <si>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</si>
  <si>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</si>
  <si>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</si>
  <si>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</si>
  <si>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</si>
  <si>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</si>
  <si>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</si>
  <si>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</si>
  <si>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</si>
  <si>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</si>
  <si>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</si>
  <si>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</si>
  <si>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</si>
  <si>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</si>
  <si>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</si>
  <si>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</si>
  <si>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</si>
  <si>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</si>
  <si>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</si>
  <si>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</si>
  <si>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</si>
  <si>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</si>
  <si>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</si>
  <si>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</si>
  <si>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</si>
  <si>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</si>
  <si>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</si>
  <si>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</si>
  <si>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</si>
  <si>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</si>
  <si>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</si>
  <si>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</si>
  <si>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</si>
  <si>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</si>
  <si>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</si>
  <si>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</si>
  <si>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</si>
  <si>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</si>
  <si>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</si>
  <si>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</si>
  <si>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</si>
  <si>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</si>
  <si>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</si>
  <si>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</si>
  <si>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</si>
  <si>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</si>
  <si>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</si>
  <si>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</si>
  <si>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</si>
  <si>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</si>
  <si>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</si>
  <si>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</si>
  <si>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</si>
  <si>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</si>
  <si>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</si>
  <si>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</si>
  <si>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</si>
  <si>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</si>
  <si>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</si>
  <si>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</si>
  <si>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</si>
  <si>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</si>
  <si>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</si>
  <si>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</si>
  <si>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</si>
  <si>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</si>
  <si>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</si>
  <si>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</si>
  <si>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</si>
  <si>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</si>
  <si>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</si>
  <si>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</si>
  <si>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</si>
  <si>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</si>
  <si>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</si>
  <si>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</si>
  <si>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</si>
  <si>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</si>
  <si>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</si>
  <si>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</si>
  <si>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</si>
  <si>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</si>
  <si>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</si>
  <si>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</si>
  <si>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</si>
  <si>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</si>
  <si>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</si>
  <si>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</si>
  <si>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</si>
  <si>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</si>
  <si>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</si>
  <si>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</si>
  <si>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</si>
  <si>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</si>
  <si>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</si>
  <si>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</si>
  <si>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</si>
  <si>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</si>
  <si>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</si>
  <si>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</si>
  <si>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</si>
  <si>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</si>
  <si>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</si>
  <si>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</si>
  <si>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</si>
  <si>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</si>
  <si>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</si>
  <si>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</si>
  <si>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</si>
  <si>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</si>
  <si>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</si>
  <si>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</si>
  <si>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</si>
  <si>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</si>
  <si>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</si>
  <si>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</si>
  <si>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</si>
  <si>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</si>
  <si>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</si>
  <si>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</si>
  <si>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</si>
  <si>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</si>
  <si>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</si>
  <si>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</si>
  <si>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</si>
  <si>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</si>
  <si>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</si>
  <si>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</si>
  <si>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</si>
  <si>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</si>
  <si>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</si>
  <si>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</si>
  <si>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</si>
  <si>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</si>
  <si>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</si>
  <si>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</si>
  <si>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</si>
  <si>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</si>
  <si>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</si>
  <si>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</si>
  <si>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</si>
  <si>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</si>
  <si>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</si>
  <si>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</si>
  <si>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</si>
  <si>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</si>
  <si>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</si>
  <si>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</si>
  <si>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</si>
  <si>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</si>
  <si>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</si>
  <si>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</si>
  <si>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</si>
  <si>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</si>
  <si>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</si>
  <si>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</si>
  <si>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</si>
  <si>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</si>
  <si>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</si>
  <si>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</si>
  <si>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</si>
  <si>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</si>
  <si>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</si>
  <si>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</si>
  <si>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</si>
  <si>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</si>
  <si>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</si>
  <si>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</si>
  <si>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</si>
  <si>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</si>
  <si>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</si>
  <si>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</si>
  <si>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</si>
  <si>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</si>
  <si>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</si>
  <si>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</si>
  <si>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</si>
  <si>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</si>
  <si>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</si>
  <si>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</si>
  <si>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</si>
  <si>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</si>
  <si>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</si>
  <si>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</si>
  <si>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</si>
  <si>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</si>
  <si>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</si>
  <si>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</si>
  <si>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</si>
  <si>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</si>
  <si>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</si>
  <si>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</si>
  <si>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</si>
  <si>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</si>
  <si>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</si>
  <si>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</si>
  <si>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</si>
  <si>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</si>
  <si>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</si>
  <si>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</si>
  <si>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</si>
  <si>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</si>
  <si>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</si>
  <si>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</si>
  <si>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</si>
  <si>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</si>
  <si>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</si>
  <si>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</si>
  <si>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</si>
  <si>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</si>
  <si>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</si>
  <si>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</si>
  <si>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</si>
  <si>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</si>
  <si>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</si>
  <si>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</si>
  <si>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</si>
  <si>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</si>
  <si>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</si>
  <si>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</si>
  <si>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</si>
  <si>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</si>
  <si>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</si>
  <si>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</si>
  <si>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</si>
  <si>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</si>
  <si>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</si>
  <si>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</si>
  <si>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</si>
  <si>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</si>
  <si>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</si>
  <si>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</si>
  <si>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</si>
  <si>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</si>
  <si>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</si>
  <si>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</si>
  <si>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</si>
  <si>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</si>
  <si>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</si>
  <si>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</si>
  <si>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</si>
  <si>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</si>
  <si>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</si>
  <si>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</si>
  <si>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</si>
  <si>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</si>
  <si>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</si>
  <si>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</si>
  <si>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</si>
  <si>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</si>
  <si>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</si>
  <si>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</si>
  <si>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</si>
  <si>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</si>
  <si>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</si>
  <si>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</si>
  <si>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</si>
  <si>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</si>
  <si>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</si>
  <si>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</si>
  <si>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</si>
  <si>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</si>
  <si>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</si>
  <si>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</si>
  <si>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</si>
  <si>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</si>
  <si>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</si>
  <si>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</si>
  <si>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</si>
  <si>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</si>
  <si>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</si>
  <si>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</si>
  <si>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</si>
  <si>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</si>
  <si>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</si>
  <si>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</si>
  <si>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</si>
  <si>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</si>
  <si>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</si>
  <si>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</si>
  <si>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</si>
  <si>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</si>
  <si>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</si>
  <si>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</si>
  <si>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</si>
  <si>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</si>
  <si>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</si>
  <si>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</si>
  <si>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</si>
  <si>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</si>
  <si>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</si>
  <si>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</si>
  <si>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</si>
  <si>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</si>
  <si>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</si>
  <si>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</si>
  <si>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</si>
  <si>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</si>
  <si>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</si>
  <si>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</si>
  <si>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</si>
  <si>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</si>
  <si>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</si>
  <si>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</si>
  <si>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</si>
  <si>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</si>
  <si>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</si>
  <si>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</si>
  <si>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</si>
  <si>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</si>
  <si>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</si>
  <si>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</si>
  <si>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</si>
  <si>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</si>
  <si>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</si>
  <si>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</si>
  <si>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</si>
  <si>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</si>
  <si>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</si>
  <si>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</si>
  <si>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</si>
  <si>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</si>
  <si>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</si>
  <si>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</si>
  <si>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</si>
  <si>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</si>
  <si>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</si>
  <si>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</si>
  <si>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</si>
  <si>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</si>
  <si>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</si>
  <si>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</si>
  <si>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</si>
  <si>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</si>
  <si>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</si>
  <si>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</si>
  <si>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</si>
  <si>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</si>
  <si>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</si>
  <si>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</si>
  <si>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</si>
  <si>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</si>
  <si>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</si>
  <si>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</si>
  <si>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</si>
  <si>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</si>
  <si>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</si>
  <si>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</si>
  <si>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</si>
  <si>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</si>
  <si>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</si>
  <si>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</si>
  <si>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</si>
  <si>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</si>
  <si>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</si>
  <si>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</si>
  <si>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</si>
  <si>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</si>
  <si>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</si>
  <si>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</si>
  <si>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</si>
  <si>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</si>
  <si>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</si>
  <si>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</si>
  <si>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</si>
  <si>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</si>
  <si>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</si>
  <si>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</si>
  <si>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</si>
  <si>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</si>
  <si>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</si>
  <si>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</si>
  <si>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</si>
  <si>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</si>
  <si>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</si>
  <si>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</si>
  <si>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</si>
  <si>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</si>
  <si>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</si>
  <si>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</si>
  <si>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</si>
  <si>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</si>
  <si>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</si>
  <si>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</si>
  <si>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</si>
  <si>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</si>
  <si>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</si>
  <si>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</si>
  <si>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</si>
  <si>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</si>
  <si>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</si>
  <si>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</si>
  <si>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</si>
  <si>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</si>
  <si>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</si>
  <si>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</si>
  <si>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</si>
  <si>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</si>
  <si>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</si>
  <si>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</si>
  <si>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</si>
  <si>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</si>
  <si>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</si>
  <si>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</si>
  <si>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</si>
  <si>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</si>
  <si>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</si>
  <si>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</si>
  <si>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</si>
  <si>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</si>
  <si>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</si>
  <si>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</si>
  <si>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</si>
  <si>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</si>
  <si>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</si>
  <si>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</si>
  <si>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</si>
  <si>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</si>
  <si>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</si>
  <si>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</si>
  <si>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</si>
  <si>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</si>
  <si>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</si>
  <si>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</si>
  <si>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</si>
  <si>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</si>
  <si>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</si>
  <si>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</si>
  <si>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</si>
  <si>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</si>
  <si>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</si>
  <si>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</si>
  <si>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</si>
  <si>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</si>
  <si>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</si>
  <si>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</si>
  <si>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</si>
  <si>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</si>
  <si>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</si>
  <si>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</si>
  <si>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</si>
  <si>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</si>
  <si>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</si>
  <si>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</si>
  <si>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</si>
  <si>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</si>
  <si>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</si>
  <si>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</si>
  <si>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</si>
  <si>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</si>
  <si>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</si>
  <si>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</si>
  <si>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</si>
  <si>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</si>
  <si>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</si>
  <si>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</si>
  <si>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</si>
  <si>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</si>
  <si>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</si>
  <si>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</si>
  <si>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</si>
  <si>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</si>
  <si>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</si>
  <si>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</si>
  <si>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</si>
  <si>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</si>
  <si>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</si>
  <si>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</si>
  <si>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</si>
  <si>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</si>
  <si>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</si>
  <si>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</si>
  <si>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</si>
  <si>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</si>
  <si>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</si>
  <si>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</si>
  <si>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</si>
  <si>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</si>
  <si>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</si>
  <si>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</si>
  <si>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</si>
  <si>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</si>
  <si>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</si>
  <si>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</si>
  <si>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</si>
  <si>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</si>
  <si>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</si>
  <si>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</si>
  <si>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</si>
  <si>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</si>
  <si>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</si>
  <si>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</si>
  <si>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</si>
  <si>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</si>
  <si>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</si>
  <si>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</si>
  <si>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</si>
  <si>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</si>
  <si>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</si>
  <si>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</si>
  <si>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</si>
  <si>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</si>
  <si>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</si>
  <si>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</si>
  <si>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</si>
  <si>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</si>
  <si>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</si>
  <si>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</si>
  <si>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</si>
  <si>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</si>
  <si>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</si>
  <si>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</si>
  <si>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</si>
  <si>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</si>
  <si>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</si>
  <si>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</si>
  <si>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</si>
  <si>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</si>
  <si>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</si>
  <si>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</si>
  <si>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</si>
  <si>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</si>
  <si>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</si>
  <si>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</si>
  <si>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</si>
  <si>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</si>
  <si>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</si>
  <si>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</si>
  <si>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</si>
  <si>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</si>
  <si>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</si>
  <si>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</si>
  <si>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</si>
  <si>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</si>
  <si>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</si>
  <si>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</si>
  <si>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</si>
  <si>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</si>
  <si>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</si>
  <si>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</si>
  <si>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</si>
  <si>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</si>
  <si>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</si>
  <si>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</si>
  <si>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</si>
  <si>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</si>
  <si>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</si>
  <si>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</si>
  <si>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</si>
  <si>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</si>
  <si>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</si>
  <si>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</si>
  <si>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</si>
  <si>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</si>
  <si>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</si>
  <si>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</si>
  <si>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</si>
  <si>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</si>
  <si>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</si>
  <si>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</si>
  <si>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</si>
  <si>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</si>
  <si>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</si>
  <si>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</si>
  <si>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</si>
  <si>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</si>
  <si>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</si>
  <si>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</si>
  <si>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</si>
  <si>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</si>
  <si>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</si>
  <si>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</si>
  <si>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</si>
  <si>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</si>
  <si>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</si>
  <si>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</si>
  <si>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</si>
  <si>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</si>
  <si>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</si>
  <si>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</si>
  <si>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</si>
  <si>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</si>
  <si>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</si>
  <si>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</si>
  <si>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</si>
  <si>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</si>
  <si>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</si>
  <si>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</si>
  <si>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</si>
  <si>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</si>
  <si>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</si>
  <si>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</si>
  <si>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</si>
  <si>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</si>
  <si>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</si>
  <si>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</si>
  <si>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</si>
  <si>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</si>
  <si>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</si>
  <si>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</si>
  <si>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</si>
  <si>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</si>
  <si>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</si>
  <si>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</si>
  <si>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</si>
  <si>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</si>
  <si>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</si>
  <si>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</si>
  <si>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</si>
  <si>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</si>
  <si>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</si>
  <si>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</si>
  <si>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</si>
  <si>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</si>
  <si>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</si>
  <si>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</si>
  <si>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</si>
  <si>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</si>
  <si>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</si>
  <si>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</si>
  <si>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</si>
  <si>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</si>
  <si>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</si>
  <si>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</si>
  <si>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</si>
  <si>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</si>
  <si>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</si>
  <si>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</si>
  <si>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</si>
  <si>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</si>
  <si>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</si>
  <si>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</si>
  <si>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</si>
  <si>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</si>
  <si>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</si>
  <si>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</si>
  <si>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</si>
  <si>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</si>
  <si>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</si>
  <si>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</si>
  <si>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</si>
  <si>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</si>
  <si>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</si>
  <si>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</si>
  <si>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</si>
  <si>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</si>
  <si>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</si>
  <si>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</si>
  <si>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</si>
  <si>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</si>
  <si>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</si>
  <si>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</si>
  <si>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</si>
  <si>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</si>
  <si>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</si>
  <si>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</si>
  <si>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</si>
  <si>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</si>
  <si>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</si>
  <si>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</si>
  <si>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</si>
  <si>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</si>
  <si>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</si>
  <si>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</si>
  <si>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</si>
  <si>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</si>
  <si>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</si>
  <si>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</si>
  <si>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</si>
  <si>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</si>
  <si>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</si>
  <si>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</si>
  <si>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</si>
  <si>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</si>
  <si>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</si>
  <si>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</si>
  <si>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</si>
  <si>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</si>
  <si>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</si>
  <si>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</si>
  <si>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</si>
  <si>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</si>
  <si>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</si>
  <si>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</si>
  <si>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</si>
  <si>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</si>
  <si>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</si>
  <si>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</si>
  <si>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</si>
  <si>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</si>
  <si>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</si>
  <si>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</si>
  <si>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</si>
  <si>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</si>
  <si>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</si>
  <si>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</si>
  <si>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</si>
  <si>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</si>
  <si>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</si>
  <si>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</si>
  <si>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</si>
  <si>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</si>
  <si>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</si>
  <si>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</si>
  <si>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</si>
  <si>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</si>
  <si>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</si>
  <si>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</si>
  <si>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</si>
  <si>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</si>
  <si>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</si>
  <si>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</si>
  <si>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</si>
  <si>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</si>
  <si>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</si>
  <si>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</si>
  <si>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</si>
  <si>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</si>
  <si>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</si>
  <si>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</si>
  <si>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</si>
  <si>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</si>
  <si>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</si>
  <si>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</si>
  <si>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</si>
  <si>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</si>
  <si>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</si>
  <si>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</si>
  <si>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</si>
  <si>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</si>
  <si>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</si>
  <si>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</si>
  <si>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</si>
  <si>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</si>
  <si>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</si>
  <si>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</si>
  <si>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</si>
  <si>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</si>
  <si>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</si>
  <si>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</si>
  <si>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</si>
  <si>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</si>
  <si>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</si>
  <si>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</si>
  <si>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</si>
  <si>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</si>
  <si>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</si>
  <si>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</si>
  <si>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</si>
  <si>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</si>
  <si>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</si>
  <si>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</si>
  <si>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</si>
  <si>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</si>
  <si>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</si>
  <si>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</si>
  <si>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</si>
  <si>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</si>
  <si>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</si>
  <si>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</si>
  <si>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</si>
  <si>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</si>
  <si>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</si>
  <si>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</si>
  <si>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</si>
  <si>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</si>
  <si>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</si>
  <si>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</si>
  <si>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</si>
  <si>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</si>
  <si>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</si>
  <si>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</si>
  <si>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</si>
  <si>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</si>
  <si>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</si>
  <si>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</si>
  <si>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</si>
  <si>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</si>
  <si>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</si>
  <si>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</si>
  <si>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</si>
  <si>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</si>
  <si>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</si>
  <si>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</si>
  <si>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</si>
  <si>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</si>
  <si>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</si>
  <si>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</si>
  <si>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</si>
  <si>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</si>
  <si>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</si>
  <si>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</si>
  <si>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</si>
  <si>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</si>
  <si>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</si>
  <si>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</si>
  <si>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</si>
  <si>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</si>
  <si>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</si>
  <si>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</si>
  <si>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</si>
  <si>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</si>
  <si>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</si>
  <si>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</si>
  <si>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</si>
  <si>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</si>
  <si>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</si>
  <si>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</si>
  <si>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</si>
  <si>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</si>
  <si>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</si>
  <si>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</si>
  <si>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</si>
  <si>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</si>
  <si>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</si>
  <si>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</si>
  <si>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</si>
  <si>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</si>
  <si>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</si>
  <si>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</si>
  <si>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</si>
  <si>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</si>
  <si>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</si>
  <si>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</si>
  <si>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</si>
  <si>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</si>
  <si>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</si>
  <si>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</si>
  <si>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</si>
  <si>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</si>
  <si>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</si>
  <si>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</si>
  <si>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</si>
  <si>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</si>
  <si>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</si>
  <si>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</si>
  <si>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</si>
  <si>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</si>
  <si>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</si>
  <si>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</si>
  <si>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</si>
  <si>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</si>
  <si>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</si>
  <si>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</si>
  <si>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</si>
  <si>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</si>
  <si>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</si>
  <si>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</si>
  <si>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</si>
  <si>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</si>
  <si>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</si>
  <si>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</si>
  <si>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</si>
  <si>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</si>
  <si>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</si>
  <si>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</si>
  <si>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</si>
  <si>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</si>
  <si>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</si>
  <si>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</si>
  <si>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</si>
  <si>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</si>
  <si>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</si>
  <si>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</si>
  <si>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</si>
  <si>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</si>
  <si>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</si>
  <si>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</si>
  <si>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</si>
  <si>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</si>
  <si>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</si>
  <si>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</si>
  <si>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</si>
  <si>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</si>
  <si>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</si>
  <si>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</si>
  <si>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</si>
  <si>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</si>
  <si>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</si>
  <si>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</si>
  <si>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</si>
  <si>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</si>
  <si>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</si>
  <si>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</si>
  <si>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</si>
  <si>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</si>
  <si>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</si>
  <si>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</si>
  <si>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</si>
  <si>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</si>
  <si>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</si>
  <si>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</si>
  <si>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</si>
  <si>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</si>
  <si>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</si>
  <si>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</si>
  <si>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</si>
  <si>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</si>
  <si>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</si>
  <si>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</si>
  <si>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</si>
  <si>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</si>
  <si>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</si>
  <si>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</si>
  <si>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</si>
  <si>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</si>
  <si>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</si>
  <si>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</si>
  <si>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</si>
  <si>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</si>
  <si>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</si>
  <si>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</si>
  <si>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</si>
  <si>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</si>
  <si>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</si>
  <si>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</si>
  <si>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</si>
  <si>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</si>
  <si>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</si>
  <si>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</si>
  <si>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</si>
  <si>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</si>
  <si>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</si>
  <si>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</si>
  <si>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</si>
  <si>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</si>
  <si>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</si>
  <si>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</si>
  <si>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</si>
  <si>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</si>
  <si>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</si>
  <si>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</si>
  <si>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</si>
  <si>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</si>
  <si>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</si>
  <si>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</si>
  <si>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</si>
  <si>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</si>
  <si>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</si>
  <si>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</si>
  <si>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</si>
  <si>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</si>
  <si>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</si>
  <si>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</si>
  <si>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</si>
  <si>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</si>
  <si>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</si>
  <si>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</si>
  <si>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</si>
  <si>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</si>
  <si>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</si>
  <si>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</si>
  <si>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</si>
  <si>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</si>
  <si>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</si>
  <si>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</si>
  <si>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</si>
  <si>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</si>
  <si>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</si>
  <si>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</si>
  <si>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</si>
  <si>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</si>
  <si>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</si>
  <si>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</si>
  <si>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</si>
  <si>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</si>
  <si>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</si>
  <si>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</si>
  <si>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</si>
  <si>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</si>
  <si>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</si>
  <si>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</si>
  <si>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</si>
  <si>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</si>
  <si>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</si>
  <si>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</si>
  <si>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</si>
  <si>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</si>
  <si>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</si>
  <si>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</si>
  <si>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</si>
  <si>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</si>
  <si>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</si>
  <si>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</si>
  <si>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</si>
  <si>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</si>
  <si>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</si>
  <si>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</si>
  <si>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</si>
  <si>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</si>
  <si>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</si>
  <si>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</si>
  <si>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</si>
  <si>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</si>
  <si>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</si>
  <si>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</si>
  <si>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</si>
  <si>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</si>
  <si>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</si>
  <si>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</si>
  <si>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</si>
  <si>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</si>
  <si>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</si>
  <si>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</si>
  <si>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</si>
  <si>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</si>
  <si>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</si>
  <si>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</si>
  <si>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</si>
  <si>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</si>
  <si>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</si>
  <si>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</si>
  <si>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</si>
  <si>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</si>
  <si>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</si>
  <si>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</si>
  <si>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</si>
  <si>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</si>
  <si>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</si>
  <si>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</si>
  <si>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</si>
  <si>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</si>
  <si>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</si>
  <si>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</si>
  <si>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</si>
  <si>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</si>
  <si>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</si>
  <si>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</si>
  <si>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</si>
  <si>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</si>
  <si>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</si>
  <si>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</si>
  <si>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</si>
  <si>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</si>
  <si>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</si>
  <si>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</si>
  <si>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</si>
  <si>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</si>
  <si>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</si>
  <si>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</si>
  <si>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</si>
  <si>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</si>
  <si>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</si>
  <si>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</si>
  <si>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</si>
  <si>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</si>
  <si>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</si>
  <si>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</si>
  <si>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</si>
  <si>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</si>
  <si>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</si>
  <si>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</si>
  <si>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</si>
  <si>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</si>
  <si>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</si>
  <si>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</si>
  <si>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</si>
  <si>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</si>
  <si>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</si>
  <si>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</si>
  <si>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</si>
  <si>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</si>
  <si>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</si>
  <si>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</si>
  <si>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</si>
  <si>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</si>
  <si>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</si>
  <si>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</si>
  <si>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</si>
  <si>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</si>
  <si>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</si>
  <si>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</si>
  <si>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</si>
  <si>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</si>
  <si>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</si>
  <si>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</si>
  <si>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</si>
  <si>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</si>
  <si>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</si>
  <si>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</si>
  <si>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</si>
  <si>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</si>
  <si>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</si>
  <si>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</si>
  <si>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</si>
  <si>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</si>
  <si>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</si>
  <si>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</si>
  <si>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</si>
  <si>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</si>
  <si>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</si>
  <si>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</si>
  <si>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</si>
  <si>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</si>
  <si>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</si>
  <si>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</si>
  <si>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</si>
  <si>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</si>
  <si>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</si>
  <si>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</si>
  <si>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</si>
  <si>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</si>
  <si>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</si>
  <si>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</si>
  <si>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</si>
  <si>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</si>
  <si>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</si>
  <si>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</si>
  <si>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</si>
  <si>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</si>
  <si>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</si>
  <si>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</si>
  <si>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</si>
  <si>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</si>
  <si>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</si>
  <si>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</si>
  <si>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</si>
  <si>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</si>
  <si>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</si>
  <si>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</si>
  <si>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</si>
  <si>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</si>
  <si>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</si>
  <si>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</si>
  <si>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</si>
  <si>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</si>
  <si>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</si>
  <si>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</si>
  <si>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</si>
  <si>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</si>
  <si>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</si>
  <si>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</si>
  <si>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</si>
  <si>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</si>
  <si>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</si>
  <si>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</si>
  <si>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</si>
  <si>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</si>
  <si>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</si>
  <si>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</si>
  <si>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</si>
  <si>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</si>
  <si>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</si>
  <si>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</si>
  <si>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</si>
  <si>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</si>
  <si>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</si>
  <si>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</si>
  <si>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</si>
  <si>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</si>
  <si>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</si>
  <si>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</si>
  <si>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</si>
  <si>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</si>
  <si>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</si>
  <si>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</si>
  <si>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</si>
  <si>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</si>
  <si>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</si>
  <si>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</si>
  <si>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</si>
  <si>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</si>
  <si>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</si>
  <si>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</si>
  <si>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</si>
  <si>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</si>
  <si>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</si>
  <si>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</si>
  <si>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</si>
  <si>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</si>
  <si>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</si>
  <si>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</si>
  <si>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</si>
  <si>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</si>
  <si>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</si>
  <si>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</si>
  <si>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</si>
  <si>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</si>
  <si>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</si>
  <si>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</si>
  <si>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</si>
  <si>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</si>
  <si>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</si>
  <si>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</si>
  <si>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</si>
  <si>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</si>
  <si>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</si>
  <si>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</si>
  <si>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</si>
  <si>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</si>
  <si>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</si>
  <si>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</si>
  <si>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</si>
  <si>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</si>
  <si>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</si>
  <si>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</si>
  <si>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</si>
  <si>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</si>
  <si>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</si>
  <si>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</si>
  <si>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</si>
  <si>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</si>
  <si>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</si>
  <si>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</si>
  <si>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</si>
  <si>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</si>
  <si>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</si>
  <si>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</si>
  <si>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</si>
  <si>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</si>
  <si>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</si>
  <si>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</si>
  <si>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</si>
  <si>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</si>
  <si>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</si>
  <si>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</si>
  <si>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</si>
  <si>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</si>
  <si>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</si>
  <si>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</si>
  <si>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</si>
  <si>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</si>
  <si>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</si>
  <si>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</si>
  <si>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</si>
  <si>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</si>
  <si>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</si>
  <si>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</si>
  <si>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</si>
  <si>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</si>
  <si>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</si>
  <si>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</si>
  <si>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</si>
  <si>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</si>
  <si>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</si>
  <si>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</si>
  <si>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</si>
  <si>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</si>
  <si>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</si>
  <si>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</si>
  <si>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</si>
  <si>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</si>
  <si>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</si>
  <si>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</si>
  <si>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</si>
  <si>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</si>
  <si>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</si>
  <si>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</si>
  <si>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</si>
  <si>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</si>
  <si>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</si>
  <si>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</si>
  <si>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</si>
  <si>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</si>
  <si>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</si>
  <si>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</si>
  <si>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</si>
  <si>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</si>
  <si>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</si>
  <si>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</si>
  <si>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</si>
  <si>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</si>
  <si>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</si>
  <si>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</si>
  <si>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</si>
  <si>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</si>
  <si>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</si>
  <si>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</si>
  <si>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</si>
  <si>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</si>
  <si>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</si>
  <si>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</si>
  <si>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</si>
  <si>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</si>
  <si>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</si>
  <si>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</si>
  <si>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</si>
  <si>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</si>
  <si>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</si>
  <si>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</si>
  <si>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</si>
  <si>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</si>
  <si>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</si>
  <si>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</si>
  <si>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</si>
  <si>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</si>
  <si>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</si>
  <si>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</si>
  <si>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</si>
  <si>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</si>
  <si>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</si>
  <si>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</si>
  <si>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</si>
  <si>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</si>
  <si>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</si>
  <si>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</si>
  <si>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</si>
  <si>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</si>
  <si>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</si>
  <si>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</si>
  <si>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</si>
  <si>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</si>
  <si>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</si>
  <si>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</si>
  <si>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</si>
  <si>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</si>
  <si>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</si>
  <si>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</si>
  <si>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</si>
  <si>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</si>
  <si>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</si>
  <si>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</si>
  <si>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</si>
  <si>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</si>
  <si>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</si>
  <si>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</si>
  <si>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</si>
  <si>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</si>
  <si>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</si>
  <si>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</si>
  <si>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</si>
  <si>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</si>
  <si>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</si>
  <si>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</si>
  <si>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</si>
  <si>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</si>
  <si>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</si>
  <si>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</si>
  <si>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</si>
  <si>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</si>
  <si>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</si>
  <si>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</si>
  <si>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</si>
  <si>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</si>
  <si>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</si>
  <si>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</si>
  <si>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</si>
  <si>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</si>
  <si>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</si>
  <si>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</si>
  <si>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</si>
  <si>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</si>
  <si>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</si>
  <si>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</si>
  <si>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</si>
  <si>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</si>
  <si>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</si>
  <si>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</si>
  <si>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</si>
  <si>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</si>
  <si>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</si>
  <si>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</si>
  <si>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</si>
  <si>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</si>
  <si>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</si>
  <si>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</si>
  <si>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</si>
  <si>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</si>
  <si>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</si>
  <si>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</si>
  <si>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</si>
  <si>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</si>
  <si>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</si>
  <si>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</si>
  <si>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</si>
  <si>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</si>
  <si>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</si>
  <si>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</si>
  <si>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</si>
  <si>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</si>
  <si>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</si>
  <si>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</si>
  <si>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</si>
  <si>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</si>
  <si>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</si>
  <si>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</si>
  <si>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</si>
  <si>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</si>
  <si>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</si>
  <si>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</si>
  <si>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</si>
  <si>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</si>
  <si>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</si>
  <si>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</si>
  <si>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</si>
  <si>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</si>
  <si>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</si>
  <si>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</si>
  <si>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</si>
  <si>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</si>
  <si>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</si>
  <si>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</si>
  <si>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</si>
  <si>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</si>
  <si>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</si>
  <si>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</si>
  <si>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</si>
  <si>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</si>
  <si>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</si>
  <si>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</si>
  <si>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</si>
  <si>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</si>
  <si>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</si>
  <si>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</si>
  <si>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</si>
  <si>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</si>
  <si>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</si>
  <si>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</si>
  <si>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</si>
  <si>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</si>
  <si>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</si>
  <si>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</si>
  <si>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</si>
  <si>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</si>
  <si>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</si>
  <si>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</si>
  <si>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</si>
  <si>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</si>
  <si>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</si>
  <si>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</si>
  <si>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</si>
  <si>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</si>
  <si>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</si>
  <si>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</si>
  <si>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</si>
  <si>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</si>
  <si>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</si>
  <si>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</si>
  <si>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</si>
  <si>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</si>
  <si>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</si>
  <si>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</si>
  <si>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</si>
  <si>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</si>
  <si>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</si>
  <si>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</si>
  <si>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</si>
  <si>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</si>
  <si>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</si>
  <si>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</si>
  <si>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</si>
  <si>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</si>
  <si>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</si>
  <si>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</si>
  <si>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</si>
  <si>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</si>
  <si>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</si>
  <si>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</si>
  <si>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</si>
  <si>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</si>
  <si>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</si>
  <si>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</si>
  <si>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</si>
  <si>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</si>
  <si>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</si>
  <si>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</si>
  <si>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</si>
  <si>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</si>
  <si>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</si>
  <si>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</si>
  <si>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</si>
  <si>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</si>
  <si>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</si>
  <si>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</si>
  <si>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</si>
  <si>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</si>
  <si>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</si>
  <si>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</si>
  <si>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</si>
  <si>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</si>
  <si>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</si>
  <si>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</si>
  <si>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</si>
  <si>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</si>
  <si>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</si>
  <si>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</si>
  <si>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</si>
  <si>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</si>
  <si>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</si>
  <si>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</si>
  <si>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</si>
  <si>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</si>
  <si>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</si>
  <si>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</si>
  <si>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</si>
  <si>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</si>
  <si>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</si>
  <si>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</si>
  <si>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</si>
  <si>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</si>
  <si>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</si>
  <si>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</si>
  <si>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</si>
  <si>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</si>
  <si>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</si>
  <si>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</si>
  <si>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</si>
  <si>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</si>
  <si>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</si>
  <si>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</si>
  <si>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</si>
  <si>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</si>
  <si>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</si>
  <si>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</si>
  <si>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</si>
  <si>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</si>
  <si>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</si>
  <si>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</si>
  <si>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</si>
  <si>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</si>
  <si>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</si>
  <si>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</si>
  <si>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</si>
  <si>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</si>
  <si>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</si>
  <si>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</si>
  <si>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</si>
  <si>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</si>
  <si>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</si>
  <si>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</si>
  <si>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</si>
  <si>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</si>
  <si>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</si>
  <si>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</si>
  <si>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</si>
  <si>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</si>
  <si>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</si>
  <si>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</si>
  <si>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</si>
  <si>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</si>
  <si>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</si>
  <si>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</si>
  <si>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</si>
  <si>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</si>
  <si>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</si>
  <si>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</si>
  <si>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</si>
  <si>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</si>
  <si>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</si>
  <si>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</si>
  <si>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</si>
  <si>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</si>
  <si>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</si>
  <si>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</si>
  <si>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</si>
  <si>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</si>
  <si>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</si>
  <si>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</si>
  <si>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</si>
  <si>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</si>
  <si>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</si>
  <si>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</si>
  <si>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</si>
  <si>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</si>
  <si>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</si>
  <si>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</si>
  <si>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</si>
  <si>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</si>
  <si>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</si>
  <si>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</si>
  <si>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</si>
  <si>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</si>
  <si>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</si>
  <si>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</si>
  <si>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</si>
  <si>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</si>
  <si>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</si>
  <si>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</si>
  <si>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</si>
  <si>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</si>
  <si>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</si>
  <si>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</si>
  <si>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</si>
  <si>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</si>
  <si>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</si>
  <si>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</si>
  <si>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</si>
  <si>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</si>
  <si>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</si>
  <si>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</si>
  <si>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</si>
  <si>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</si>
  <si>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</si>
  <si>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</si>
  <si>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</si>
  <si>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</si>
  <si>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</si>
  <si>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</si>
  <si>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</si>
  <si>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</si>
  <si>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</si>
  <si>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</si>
  <si>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</si>
  <si>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</si>
  <si>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</si>
  <si>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</si>
  <si>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</si>
  <si>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</si>
  <si>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</si>
  <si>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</si>
  <si>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</si>
  <si>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</si>
  <si>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</si>
  <si>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</si>
  <si>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</si>
  <si>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</si>
  <si>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</si>
  <si>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</si>
  <si>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</si>
  <si>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</si>
  <si>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</si>
  <si>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</si>
  <si>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</si>
  <si>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</si>
  <si>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</si>
  <si>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</si>
  <si>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</si>
  <si>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</si>
  <si>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</si>
  <si>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</si>
  <si>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</si>
  <si>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</si>
  <si>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</si>
  <si>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</si>
  <si>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</si>
  <si>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</si>
  <si>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</si>
  <si>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</si>
  <si>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</si>
  <si>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</si>
  <si>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</si>
  <si>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</si>
  <si>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</si>
  <si>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</si>
  <si>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</si>
  <si>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</si>
  <si>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</si>
  <si>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</si>
  <si>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</si>
  <si>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</si>
  <si>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</si>
  <si>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</si>
  <si>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</si>
  <si>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</si>
  <si>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</si>
  <si>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</si>
  <si>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</si>
  <si>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</si>
  <si>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</si>
  <si>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</si>
  <si>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</si>
  <si>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</si>
  <si>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</si>
  <si>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</si>
  <si>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</si>
  <si>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</si>
  <si>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</si>
  <si>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</si>
  <si>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</si>
  <si>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</si>
  <si>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</si>
  <si>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</si>
  <si>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</si>
  <si>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</si>
  <si>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</si>
  <si>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</si>
  <si>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</si>
  <si>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</si>
  <si>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</si>
  <si>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</si>
  <si>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</si>
  <si>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</si>
  <si>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</si>
  <si>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</si>
  <si>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</si>
  <si>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</si>
  <si>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</si>
  <si>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</si>
  <si>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</si>
  <si>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</si>
  <si>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</si>
  <si>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</si>
  <si>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</si>
  <si>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</si>
  <si>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</si>
  <si>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</si>
  <si>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</si>
  <si>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</si>
  <si>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</si>
  <si>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</si>
  <si>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</si>
  <si>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</si>
  <si>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</si>
  <si>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</si>
  <si>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</si>
  <si>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</si>
  <si>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</si>
  <si>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</si>
  <si>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</si>
  <si>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</si>
  <si>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</si>
  <si>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</si>
  <si>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</si>
  <si>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</si>
  <si>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</si>
  <si>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</si>
  <si>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</si>
  <si>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</si>
  <si>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</si>
  <si>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</si>
  <si>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</si>
  <si>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</si>
  <si>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</si>
  <si>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</si>
  <si>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</si>
  <si>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</si>
  <si>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</si>
  <si>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</si>
  <si>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</si>
  <si>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</si>
  <si>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</si>
  <si>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</si>
  <si>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</si>
  <si>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</si>
  <si>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</si>
  <si>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</si>
  <si>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</si>
  <si>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</si>
  <si>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</si>
  <si>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</si>
  <si>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</si>
  <si>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</si>
  <si>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</si>
  <si>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</si>
  <si>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</si>
  <si>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</si>
  <si>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</si>
  <si>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</si>
  <si>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</si>
  <si>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</si>
  <si>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</si>
  <si>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</si>
  <si>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</si>
  <si>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</si>
  <si>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</si>
  <si>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</si>
  <si>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</si>
  <si>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</si>
  <si>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</si>
  <si>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</si>
  <si>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</si>
  <si>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</si>
  <si>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</si>
  <si>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</si>
  <si>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</si>
  <si>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</si>
  <si>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</si>
  <si>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</si>
  <si>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</si>
  <si>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</si>
  <si>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</si>
  <si>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</si>
  <si>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</si>
  <si>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</si>
  <si>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</si>
  <si>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</si>
  <si>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</si>
  <si>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</si>
  <si>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</si>
  <si>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</si>
  <si>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</si>
  <si>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</si>
  <si>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</si>
  <si>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</si>
  <si>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</si>
  <si>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</si>
  <si>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</si>
  <si>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</si>
  <si>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</si>
  <si>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</si>
  <si>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</si>
  <si>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</si>
  <si>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</si>
  <si>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</si>
  <si>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</si>
  <si>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</si>
  <si>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</si>
  <si>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</si>
  <si>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</si>
  <si>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</si>
  <si>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</si>
  <si>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</si>
  <si>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</si>
  <si>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</si>
  <si>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</si>
  <si>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</si>
  <si>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</si>
  <si>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</si>
  <si>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</si>
  <si>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</si>
  <si>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</si>
  <si>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</si>
  <si>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</si>
  <si>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</si>
  <si>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</si>
  <si>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</si>
  <si>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</si>
  <si>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</si>
  <si>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</si>
  <si>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</si>
  <si>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</si>
  <si>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</si>
  <si>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</si>
  <si>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</si>
  <si>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</si>
  <si>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</si>
  <si>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</si>
  <si>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</si>
  <si>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</si>
  <si>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</si>
  <si>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</si>
  <si>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</si>
  <si>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</si>
  <si>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</si>
  <si>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</si>
  <si>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</si>
  <si>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</si>
  <si>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</si>
  <si>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</si>
  <si>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</si>
  <si>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</si>
  <si>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</si>
  <si>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</si>
  <si>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</si>
  <si>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</si>
  <si>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</si>
  <si>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</si>
  <si>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</si>
  <si>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</si>
  <si>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</si>
  <si>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</si>
  <si>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</si>
  <si>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</si>
  <si>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</si>
  <si>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</si>
  <si>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</si>
  <si>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</si>
  <si>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</si>
  <si>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</si>
  <si>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</si>
  <si>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</si>
  <si>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</si>
  <si>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</si>
  <si>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</si>
  <si>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</si>
  <si>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</si>
  <si>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</si>
  <si>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</si>
  <si>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</si>
  <si>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</si>
  <si>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</si>
  <si>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</si>
  <si>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</si>
  <si>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</si>
  <si>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</si>
  <si>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</si>
  <si>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</si>
  <si>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</si>
  <si>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</si>
  <si>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</si>
  <si>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</si>
  <si>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</si>
  <si>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</si>
  <si>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</si>
  <si>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</si>
  <si>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</si>
  <si>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</si>
  <si>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</si>
  <si>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</si>
  <si>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</si>
  <si>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</si>
  <si>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</si>
  <si>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</si>
  <si>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</si>
  <si>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</si>
  <si>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</si>
  <si>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</si>
  <si>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</si>
  <si>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</si>
  <si>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</si>
  <si>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</si>
  <si>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</si>
  <si>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</si>
  <si>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</si>
  <si>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</si>
  <si>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</si>
  <si>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</si>
  <si>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</si>
  <si>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</si>
  <si>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</si>
  <si>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</si>
  <si>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</si>
  <si>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</si>
  <si>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</si>
  <si>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</si>
  <si>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</si>
  <si>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</si>
  <si>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</si>
  <si>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</si>
  <si>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</si>
  <si>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</si>
  <si>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</si>
  <si>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</si>
  <si>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</si>
  <si>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</si>
  <si>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</si>
  <si>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</si>
  <si>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</si>
  <si>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</si>
  <si>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</si>
  <si>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</si>
  <si>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</si>
  <si>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</si>
  <si>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</si>
  <si>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</si>
  <si>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</si>
  <si>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</si>
  <si>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</si>
  <si>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</si>
  <si>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</si>
  <si>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</si>
  <si>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</si>
  <si>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</si>
  <si>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</si>
  <si>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</si>
  <si>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</si>
  <si>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</si>
  <si>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</si>
  <si>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</si>
  <si>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</si>
  <si>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</si>
  <si>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</si>
  <si>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</si>
  <si>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</si>
  <si>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</si>
  <si>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</si>
  <si>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</si>
  <si>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</si>
  <si>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</si>
  <si>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</si>
  <si>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</si>
  <si>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</si>
  <si>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</si>
  <si>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</si>
  <si>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</si>
  <si>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</si>
  <si>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</si>
  <si>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</si>
  <si>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</si>
  <si>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</si>
  <si>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</si>
  <si>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</si>
  <si>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</si>
  <si>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</si>
  <si>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</si>
  <si>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</si>
  <si>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</si>
  <si>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</si>
  <si>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</si>
  <si>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</si>
  <si>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</si>
  <si>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</si>
  <si>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</si>
  <si>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</si>
  <si>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</si>
  <si>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</si>
  <si>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</si>
  <si>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</si>
  <si>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</si>
  <si>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</si>
  <si>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</si>
  <si>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</si>
  <si>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</si>
  <si>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</si>
  <si>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</si>
  <si>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</si>
  <si>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</si>
  <si>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</si>
  <si>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</si>
  <si>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</si>
  <si>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</si>
  <si>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</si>
  <si>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</si>
  <si>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</si>
  <si>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</si>
  <si>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</si>
  <si>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</si>
  <si>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</si>
  <si>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</si>
  <si>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</si>
  <si>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</si>
  <si>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</si>
  <si>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</si>
  <si>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</si>
  <si>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</si>
  <si>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</si>
  <si>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</si>
  <si>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</si>
  <si>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</si>
  <si>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</si>
  <si>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</si>
  <si>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</si>
  <si>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</si>
  <si>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</si>
  <si>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</si>
  <si>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</si>
  <si>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</si>
  <si>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</si>
  <si>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</si>
  <si>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</si>
  <si>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</si>
  <si>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</si>
  <si>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</si>
  <si>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</si>
  <si>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</si>
  <si>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</si>
  <si>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</si>
  <si>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</si>
  <si>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</si>
  <si>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</si>
  <si>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</si>
  <si>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</si>
  <si>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</si>
  <si>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</si>
  <si>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</si>
  <si>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</si>
  <si>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</si>
  <si>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</si>
  <si>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</si>
  <si>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</si>
  <si>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</si>
  <si>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</si>
  <si>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</si>
  <si>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</si>
  <si>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</si>
  <si>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</si>
  <si>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</si>
  <si>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</si>
  <si>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</si>
  <si>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</si>
  <si>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</si>
  <si>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</si>
  <si>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</si>
  <si>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</si>
  <si>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</si>
  <si>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</si>
  <si>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</si>
  <si>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</si>
  <si>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</si>
  <si>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</si>
  <si>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</si>
  <si>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</si>
  <si>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</si>
  <si>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</si>
  <si>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</si>
  <si>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</si>
  <si>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</si>
  <si>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</si>
  <si>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</si>
  <si>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</si>
  <si>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</si>
  <si>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</si>
  <si>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</si>
  <si>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</si>
  <si>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</si>
  <si>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</si>
  <si>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</si>
  <si>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</si>
  <si>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</si>
  <si>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</si>
  <si>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</si>
  <si>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</si>
  <si>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</si>
  <si>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</si>
  <si>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</si>
  <si>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</si>
  <si>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</si>
  <si>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</si>
  <si>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</si>
  <si>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</si>
  <si>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</si>
  <si>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</si>
  <si>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</si>
  <si>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</si>
  <si>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</si>
  <si>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</si>
  <si>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</si>
  <si>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</si>
  <si>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</si>
  <si>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</si>
  <si>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</si>
  <si>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</si>
  <si>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</si>
  <si>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</si>
  <si>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</si>
  <si>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</si>
  <si>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</si>
  <si>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</si>
  <si>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</si>
  <si>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</si>
  <si>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</si>
  <si>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</si>
  <si>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</si>
  <si>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</si>
  <si>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</si>
  <si>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</si>
  <si>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</si>
  <si>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</si>
  <si>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</si>
  <si>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</si>
  <si>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</si>
  <si>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</si>
  <si>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</si>
  <si>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</si>
  <si>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</si>
  <si>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</si>
  <si>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</si>
  <si>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</si>
  <si>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</si>
  <si>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</si>
  <si>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</si>
  <si>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</si>
  <si>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</si>
  <si>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</si>
  <si>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</si>
  <si>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</si>
  <si>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</si>
  <si>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</si>
  <si>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</si>
  <si>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</si>
  <si>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</si>
  <si>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</si>
  <si>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</si>
  <si>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</si>
  <si>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</si>
  <si>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</si>
  <si>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</si>
  <si>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</si>
  <si>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</si>
  <si>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</si>
  <si>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</si>
  <si>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</si>
  <si>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</si>
  <si>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</si>
  <si>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</si>
  <si>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</si>
  <si>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</si>
  <si>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</si>
  <si>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</si>
  <si>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</si>
  <si>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</si>
  <si>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</si>
  <si>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</si>
  <si>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</si>
  <si>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</si>
  <si>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</si>
  <si>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</si>
  <si>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</si>
  <si>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</si>
  <si>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</si>
  <si>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</si>
  <si>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</si>
  <si>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</si>
  <si>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</si>
  <si>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</si>
  <si>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</si>
  <si>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</si>
  <si>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</si>
  <si>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</si>
  <si>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</si>
  <si>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</si>
  <si>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</si>
  <si>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</si>
  <si>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</si>
  <si>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</si>
  <si>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</si>
  <si>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</si>
  <si>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</si>
  <si>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</si>
  <si>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</si>
  <si>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</si>
  <si>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</si>
  <si>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</si>
  <si>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</si>
  <si>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</si>
  <si>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</si>
  <si>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</si>
  <si>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</si>
  <si>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</si>
  <si>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</si>
  <si>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</si>
  <si>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</si>
  <si>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</si>
  <si>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</si>
  <si>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</si>
  <si>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</si>
  <si>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</si>
  <si>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</si>
  <si>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</si>
  <si>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</si>
  <si>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</si>
  <si>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</si>
  <si>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</si>
  <si>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</si>
  <si>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</si>
  <si>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</si>
  <si>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</si>
  <si>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</si>
  <si>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</si>
  <si>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</si>
  <si>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</si>
  <si>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</si>
  <si>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</si>
  <si>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</si>
  <si>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</si>
  <si>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</si>
  <si>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</si>
  <si>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</si>
  <si>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</si>
  <si>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</si>
  <si>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</si>
  <si>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</si>
  <si>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</si>
  <si>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</si>
  <si>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</si>
  <si>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</si>
  <si>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</si>
  <si>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</si>
  <si>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</si>
  <si>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</si>
  <si>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</si>
  <si>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</si>
  <si>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</si>
  <si>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</si>
  <si>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</si>
  <si>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</si>
  <si>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</si>
  <si>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</si>
  <si>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</si>
  <si>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</si>
  <si>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</si>
  <si>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</si>
  <si>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</si>
  <si>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</si>
  <si>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</si>
  <si>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</si>
  <si>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</si>
  <si>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</si>
  <si>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</si>
  <si>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</si>
  <si>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</si>
  <si>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</si>
  <si>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</si>
  <si>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</si>
  <si>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</si>
  <si>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</si>
  <si>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</si>
  <si>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</si>
  <si>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</si>
  <si>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</si>
  <si>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</si>
  <si>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</si>
  <si>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</si>
  <si>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</si>
  <si>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</si>
  <si>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</si>
  <si>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</si>
  <si>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</si>
  <si>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</si>
  <si>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</si>
  <si>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</si>
  <si>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</si>
  <si>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</si>
  <si>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</si>
  <si>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</si>
  <si>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</si>
  <si>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</si>
  <si>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</si>
  <si>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</si>
  <si>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</si>
  <si>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</si>
  <si>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</si>
  <si>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</si>
  <si>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</si>
  <si>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</si>
  <si>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</si>
  <si>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</si>
  <si>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</si>
  <si>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</si>
  <si>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</si>
  <si>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</si>
  <si>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</si>
  <si>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</si>
  <si>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</si>
  <si>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</si>
  <si>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</si>
  <si>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</si>
  <si>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</si>
  <si>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</si>
  <si>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</si>
  <si>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</si>
  <si>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</si>
  <si>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</si>
  <si>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</si>
  <si>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</si>
  <si>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</si>
  <si>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</si>
  <si>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</si>
  <si>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</si>
  <si>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</si>
  <si>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</si>
  <si>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</si>
  <si>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</si>
  <si>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</si>
  <si>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</si>
  <si>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</si>
  <si>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</si>
  <si>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</si>
  <si>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</si>
  <si>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</si>
  <si>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</si>
  <si>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</si>
  <si>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</si>
  <si>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</si>
  <si>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</si>
  <si>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</si>
  <si>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</si>
  <si>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</si>
  <si>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</si>
  <si>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</si>
  <si>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</si>
  <si>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</si>
  <si>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</si>
  <si>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</si>
  <si>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</si>
  <si>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</si>
  <si>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</si>
  <si>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</si>
  <si>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</si>
  <si>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</si>
  <si>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</si>
  <si>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</si>
  <si>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</si>
  <si>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</si>
  <si>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</si>
  <si>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</si>
  <si>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</si>
  <si>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</si>
  <si>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</si>
  <si>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</si>
  <si>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</si>
  <si>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</si>
  <si>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</si>
  <si>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</si>
  <si>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</si>
  <si>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</si>
  <si>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</si>
  <si>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</si>
  <si>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</si>
  <si>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</si>
  <si>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</si>
  <si>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</si>
  <si>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</si>
  <si>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</si>
  <si>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</si>
  <si>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</si>
  <si>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</si>
  <si>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</si>
  <si>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</si>
  <si>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</si>
  <si>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</si>
  <si>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</si>
  <si>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</si>
  <si>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</si>
  <si>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</si>
  <si>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</si>
  <si>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</si>
  <si>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</si>
  <si>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</si>
  <si>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</si>
  <si>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</si>
  <si>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</si>
  <si>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</si>
  <si>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</si>
  <si>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</si>
  <si>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</si>
  <si>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</si>
  <si>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</si>
  <si>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</si>
  <si>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</si>
  <si>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</si>
  <si>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</si>
  <si>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</si>
  <si>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</si>
  <si>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</si>
  <si>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</si>
  <si>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</si>
  <si>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</si>
  <si>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</si>
  <si>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</si>
  <si>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</si>
  <si>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</si>
  <si>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</si>
  <si>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</si>
  <si>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</si>
  <si>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</si>
  <si>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</si>
  <si>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</si>
  <si>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</si>
  <si>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</si>
  <si>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</si>
  <si>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</si>
  <si>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</si>
  <si>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</si>
  <si>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</si>
  <si>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</si>
  <si>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</si>
  <si>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</si>
  <si>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</si>
  <si>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</si>
  <si>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</si>
  <si>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</si>
  <si>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</si>
  <si>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</si>
  <si>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</si>
  <si>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</si>
  <si>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</si>
  <si>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</si>
  <si>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</si>
  <si>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</si>
  <si>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</si>
  <si>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</si>
  <si>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</si>
  <si>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</si>
  <si>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</si>
  <si>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</si>
  <si>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</si>
  <si>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</si>
  <si>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</si>
  <si>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</si>
  <si>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</si>
  <si>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</si>
  <si>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</si>
  <si>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</si>
  <si>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</si>
  <si>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</si>
  <si>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</si>
  <si>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</si>
  <si>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</si>
  <si>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</si>
  <si>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</si>
  <si>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</si>
  <si>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</si>
  <si>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</si>
  <si>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</si>
  <si>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</si>
  <si>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</si>
  <si>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</si>
  <si>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</si>
  <si>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</si>
  <si>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</si>
  <si>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</si>
  <si>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</si>
  <si>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</si>
  <si>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</si>
  <si>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</si>
  <si>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</si>
  <si>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</si>
  <si>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</si>
  <si>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</si>
  <si>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</si>
  <si>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</si>
  <si>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</si>
  <si>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</si>
  <si>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</si>
  <si>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</si>
  <si>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</si>
  <si>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</si>
  <si>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</si>
  <si>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</si>
  <si>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</si>
  <si>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</si>
  <si>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</si>
  <si>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</si>
  <si>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</si>
  <si>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</si>
  <si>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</si>
  <si>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</si>
  <si>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</si>
  <si>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</si>
  <si>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</si>
  <si>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</si>
  <si>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</si>
  <si>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</si>
  <si>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</si>
  <si>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</si>
  <si>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</si>
  <si>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</si>
  <si>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</si>
  <si>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</si>
  <si>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</si>
  <si>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</si>
  <si>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</si>
  <si>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</si>
  <si>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</si>
  <si>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</si>
  <si>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</si>
  <si>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</si>
  <si>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</si>
  <si>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</si>
  <si>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</si>
  <si>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</si>
  <si>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</si>
  <si>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</si>
  <si>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</si>
  <si>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</si>
  <si>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</si>
  <si>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</si>
  <si>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</si>
  <si>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</si>
  <si>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</si>
  <si>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</si>
  <si>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</si>
  <si>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</si>
  <si>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</si>
  <si>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</si>
  <si>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</si>
  <si>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</si>
  <si>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</si>
  <si>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</si>
  <si>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</si>
  <si>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</si>
  <si>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</si>
  <si>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</si>
  <si>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</si>
  <si>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</si>
  <si>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</si>
  <si>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</si>
  <si>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</si>
  <si>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</si>
  <si>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</si>
  <si>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</si>
  <si>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</si>
  <si>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</si>
  <si>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</si>
  <si>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</si>
  <si>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</si>
  <si>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</si>
  <si>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</si>
  <si>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</si>
  <si>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</si>
  <si>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</si>
  <si>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</si>
  <si>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</si>
  <si>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</si>
  <si>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</si>
  <si>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</si>
  <si>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</si>
  <si>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</si>
  <si>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</si>
  <si>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</si>
  <si>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</si>
  <si>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</si>
  <si>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</si>
  <si>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</si>
  <si>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</si>
  <si>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</si>
  <si>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</si>
  <si>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</si>
  <si>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</si>
  <si>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</si>
  <si>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</si>
  <si>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</si>
  <si>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</si>
  <si>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</si>
  <si>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</si>
  <si>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</si>
  <si>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</si>
  <si>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</si>
  <si>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</si>
  <si>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</si>
  <si>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</si>
  <si>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</si>
  <si>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</si>
  <si>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</si>
  <si>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</si>
  <si>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</si>
  <si>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</si>
  <si>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</si>
  <si>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</si>
  <si>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</si>
  <si>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</si>
  <si>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</si>
  <si>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</si>
  <si>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</si>
  <si>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</si>
  <si>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</si>
  <si>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</si>
  <si>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</si>
  <si>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</si>
  <si>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</si>
  <si>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</si>
  <si>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</si>
  <si>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</si>
  <si>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</si>
  <si>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</si>
  <si>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</si>
  <si>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</si>
  <si>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</si>
  <si>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</si>
  <si>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</si>
  <si>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</si>
  <si>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</si>
  <si>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</si>
  <si>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</si>
  <si>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</si>
  <si>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</si>
  <si>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</si>
  <si>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</si>
  <si>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</si>
  <si>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</si>
  <si>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</si>
  <si>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</si>
  <si>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</si>
  <si>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</si>
  <si>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</si>
  <si>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</si>
  <si>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</si>
  <si>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</si>
  <si>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</si>
  <si>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</si>
  <si>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</si>
  <si>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</si>
  <si>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</si>
  <si>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</si>
  <si>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</si>
  <si>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</si>
  <si>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</si>
  <si>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</si>
  <si>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</si>
  <si>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</si>
  <si>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</si>
  <si>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</si>
  <si>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</si>
  <si>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</si>
  <si>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</si>
  <si>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</si>
  <si>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</si>
  <si>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</si>
  <si>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</si>
  <si>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</si>
  <si>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</si>
  <si>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</si>
  <si>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</si>
  <si>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</si>
  <si>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</si>
  <si>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</si>
  <si>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</si>
  <si>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</si>
  <si>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</si>
  <si>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</si>
  <si>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</si>
  <si>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</si>
  <si>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</si>
  <si>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</si>
  <si>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</si>
  <si>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</si>
  <si>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</si>
  <si>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</si>
  <si>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</si>
  <si>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</si>
  <si>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</si>
  <si>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</si>
  <si>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</si>
  <si>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</si>
  <si>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</si>
  <si>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</si>
  <si>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</si>
  <si>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</si>
  <si>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</si>
  <si>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</si>
  <si>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</si>
  <si>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</si>
  <si>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</si>
  <si>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</si>
  <si>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</si>
  <si>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</si>
  <si>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</si>
  <si>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</si>
  <si>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</si>
  <si>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</si>
  <si>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</si>
  <si>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</si>
  <si>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</si>
  <si>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</si>
  <si>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</si>
  <si>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</si>
  <si>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</si>
  <si>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</si>
  <si>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</si>
  <si>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</si>
  <si>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</si>
  <si>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</si>
  <si>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</si>
  <si>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</si>
  <si>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</si>
  <si>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</si>
  <si>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</si>
  <si>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</si>
  <si>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</si>
  <si>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</si>
  <si>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</si>
  <si>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</si>
  <si>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</si>
  <si>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</si>
  <si>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</si>
  <si>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</si>
  <si>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</si>
  <si>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</si>
  <si>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</si>
  <si>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</si>
  <si>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</si>
  <si>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</si>
  <si>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</si>
  <si>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</si>
  <si>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</si>
  <si>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</si>
  <si>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</si>
  <si>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</si>
  <si>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</si>
  <si>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</si>
  <si>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</si>
  <si>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</si>
  <si>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</si>
  <si>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</si>
  <si>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</si>
  <si>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</si>
  <si>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</si>
  <si>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</si>
  <si>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</si>
  <si>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</si>
  <si>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</si>
  <si>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</si>
  <si>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</si>
  <si>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</si>
  <si>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</si>
  <si>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</si>
  <si>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</si>
  <si>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</si>
  <si>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</si>
  <si>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</si>
  <si>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</si>
  <si>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</si>
  <si>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</si>
  <si>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</si>
  <si>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</si>
  <si>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</si>
  <si>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</si>
  <si>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</si>
  <si>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</si>
  <si>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</si>
  <si>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</si>
  <si>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</si>
  <si>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</si>
  <si>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</si>
  <si>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</si>
  <si>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</si>
  <si>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</si>
  <si>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</si>
  <si>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</si>
  <si>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</si>
  <si>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</si>
  <si>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</si>
  <si>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</si>
  <si>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</si>
  <si>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</si>
  <si>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</si>
  <si>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</si>
  <si>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</si>
  <si>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</si>
  <si>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</si>
  <si>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</si>
  <si>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</si>
  <si>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</si>
  <si>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</si>
  <si>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</si>
  <si>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</si>
  <si>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</si>
  <si>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</si>
  <si>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</si>
  <si>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</si>
  <si>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</si>
  <si>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</si>
  <si>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</si>
  <si>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</si>
  <si>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</si>
  <si>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</si>
  <si>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</si>
  <si>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</si>
  <si>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</si>
  <si>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</si>
  <si>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</si>
  <si>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</si>
  <si>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</si>
  <si>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</si>
  <si>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</si>
  <si>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</si>
  <si>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</si>
  <si>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</si>
  <si>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</si>
  <si>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</si>
  <si>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</si>
  <si>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</si>
  <si>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</si>
  <si>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</si>
  <si>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</si>
  <si>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</si>
  <si>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</si>
  <si>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</si>
  <si>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</si>
  <si>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</si>
  <si>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</si>
  <si>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</si>
  <si>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</si>
  <si>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</si>
  <si>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</si>
  <si>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</si>
  <si>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</si>
  <si>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</si>
  <si>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</si>
  <si>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</si>
  <si>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</si>
  <si>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</si>
  <si>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</si>
  <si>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</si>
  <si>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</si>
  <si>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</si>
  <si>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</si>
  <si>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</si>
  <si>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</si>
  <si>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</si>
  <si>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</si>
  <si>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</si>
  <si>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</si>
  <si>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</si>
  <si>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</si>
  <si>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</si>
  <si>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</si>
  <si>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</si>
  <si>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</si>
  <si>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</si>
  <si>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</si>
  <si>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</si>
  <si>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</si>
  <si>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</si>
  <si>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</si>
  <si>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</si>
  <si>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</si>
  <si>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</si>
  <si>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</si>
  <si>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</si>
  <si>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</si>
  <si>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</si>
  <si>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</si>
  <si>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</si>
  <si>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</si>
  <si>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</si>
  <si>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</si>
  <si>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</si>
  <si>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</si>
  <si>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</si>
  <si>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</si>
  <si>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</si>
  <si>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</si>
  <si>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</si>
  <si>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</si>
  <si>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</si>
  <si>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</si>
  <si>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</si>
  <si>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</si>
  <si>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</si>
  <si>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</si>
  <si>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</si>
  <si>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</si>
  <si>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</si>
  <si>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</si>
  <si>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</si>
  <si>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</si>
  <si>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</si>
  <si>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</si>
  <si>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</si>
  <si>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</si>
  <si>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</si>
  <si>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</si>
  <si>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</si>
  <si>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</si>
  <si>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</si>
  <si>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</si>
  <si>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</si>
  <si>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</si>
  <si>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</si>
  <si>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</si>
  <si>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</si>
  <si>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</si>
  <si>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</si>
  <si>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</si>
  <si>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</si>
  <si>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</si>
  <si>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</si>
  <si>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</si>
  <si>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</si>
  <si>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</si>
  <si>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</si>
  <si>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</si>
  <si>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</si>
  <si>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</si>
  <si>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</si>
  <si>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</si>
  <si>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</si>
  <si>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</si>
  <si>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</si>
  <si>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</si>
  <si>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</si>
  <si>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</si>
  <si>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</si>
  <si>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</si>
  <si>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</si>
  <si>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</si>
  <si>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</si>
  <si>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</si>
  <si>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</si>
  <si>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</si>
  <si>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</si>
  <si>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</si>
  <si>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</si>
  <si>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</si>
  <si>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</si>
  <si>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</si>
  <si>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</si>
  <si>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</si>
  <si>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</si>
  <si>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</si>
  <si>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</si>
  <si>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</si>
  <si>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</si>
  <si>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</si>
  <si>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</si>
  <si>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</si>
  <si>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</si>
  <si>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</si>
  <si>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</si>
  <si>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</si>
  <si>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</si>
  <si>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</si>
  <si>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</si>
  <si>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</si>
  <si>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</si>
  <si>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</si>
  <si>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</si>
  <si>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</si>
  <si>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</si>
  <si>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</si>
  <si>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</si>
  <si>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</si>
  <si>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</si>
  <si>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</si>
  <si>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</si>
  <si>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</si>
  <si>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</si>
  <si>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</si>
  <si>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</si>
  <si>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</si>
  <si>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</si>
  <si>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</si>
  <si>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</si>
  <si>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</si>
  <si>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</si>
  <si>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</si>
  <si>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</si>
  <si>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</si>
  <si>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</si>
  <si>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</si>
  <si>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</si>
  <si>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</si>
  <si>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</si>
  <si>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</si>
  <si>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</si>
  <si>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</si>
  <si>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</si>
  <si>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</si>
  <si>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</si>
  <si>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</si>
  <si>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</si>
  <si>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</si>
  <si>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</si>
  <si>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</si>
  <si>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</si>
  <si>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</si>
  <si>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</si>
  <si>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</si>
  <si>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</si>
  <si>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</si>
  <si>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</si>
  <si>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</si>
  <si>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</si>
  <si>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</si>
  <si>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</si>
  <si>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</si>
  <si>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</si>
  <si>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</si>
  <si>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</si>
  <si>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</si>
  <si>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</si>
  <si>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</si>
  <si>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</si>
  <si>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</si>
  <si>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</si>
  <si>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</si>
  <si>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</si>
  <si>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</si>
  <si>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</si>
  <si>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</si>
  <si>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</si>
  <si>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</si>
  <si>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</si>
  <si>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</si>
  <si>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</si>
  <si>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</si>
  <si>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</si>
  <si>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</si>
  <si>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</si>
  <si>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</si>
  <si>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</si>
  <si>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</si>
  <si>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</si>
  <si>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</si>
  <si>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</si>
  <si>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</si>
  <si>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</si>
  <si>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</si>
  <si>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</si>
  <si>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</si>
  <si>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</si>
  <si>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</si>
  <si>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</si>
  <si>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</si>
  <si>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</si>
  <si>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</si>
  <si>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</si>
  <si>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</si>
  <si>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</si>
  <si>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</si>
  <si>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</si>
  <si>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</si>
  <si>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</si>
  <si>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</si>
  <si>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</si>
  <si>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</si>
  <si>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</si>
  <si>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</si>
  <si>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</si>
  <si>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</si>
  <si>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</si>
  <si>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</si>
  <si>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</si>
  <si>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</si>
  <si>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</si>
  <si>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</si>
  <si>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</si>
  <si>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</si>
  <si>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</si>
  <si>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</si>
  <si>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</si>
  <si>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</si>
  <si>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</si>
  <si>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</si>
  <si>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</si>
  <si>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</si>
  <si>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</si>
  <si>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</si>
  <si>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</si>
  <si>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</si>
  <si>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</si>
  <si>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</si>
  <si>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</si>
  <si>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</si>
  <si>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</si>
  <si>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</si>
  <si>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</si>
  <si>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</si>
  <si>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</si>
  <si>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</si>
  <si>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</si>
  <si>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</si>
  <si>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</si>
  <si>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</si>
  <si>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</si>
  <si>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</si>
  <si>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</si>
  <si>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</si>
  <si>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</si>
  <si>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</si>
  <si>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</si>
  <si>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</si>
  <si>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</si>
  <si>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</si>
  <si>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</si>
  <si>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</si>
  <si>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</si>
  <si>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</si>
  <si>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</si>
  <si>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</si>
  <si>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</si>
  <si>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</si>
  <si>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</si>
  <si>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</si>
  <si>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</si>
  <si>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</si>
  <si>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</si>
  <si>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</si>
  <si>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</si>
  <si>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</si>
  <si>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</si>
  <si>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</si>
  <si>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</si>
  <si>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</si>
  <si>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</si>
  <si>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</si>
  <si>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</si>
  <si>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</si>
  <si>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</si>
  <si>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</si>
  <si>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</si>
  <si>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</si>
  <si>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</si>
  <si>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</si>
  <si>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</si>
  <si>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</si>
  <si>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</si>
  <si>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</si>
  <si>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</si>
  <si>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</si>
  <si>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</si>
  <si>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</si>
  <si>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</si>
  <si>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</si>
  <si>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</si>
  <si>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</si>
  <si>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</si>
  <si>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</si>
  <si>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</si>
  <si>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</si>
  <si>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</si>
  <si>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</si>
  <si>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</si>
  <si>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</si>
  <si>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</si>
  <si>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</si>
  <si>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</si>
  <si>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</si>
  <si>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</si>
  <si>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</si>
  <si>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</si>
  <si>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</si>
  <si>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</si>
  <si>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</si>
  <si>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</si>
  <si>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</si>
  <si>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</si>
  <si>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</si>
  <si>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</si>
  <si>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</si>
  <si>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</si>
  <si>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</si>
  <si>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</si>
  <si>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</si>
  <si>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</si>
  <si>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</si>
  <si>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</si>
  <si>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</si>
  <si>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</si>
  <si>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</si>
  <si>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</si>
  <si>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</si>
  <si>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</si>
  <si>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</si>
  <si>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</si>
  <si>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</si>
  <si>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</si>
  <si>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</si>
  <si>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</si>
  <si>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</si>
  <si>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</si>
  <si>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</si>
  <si>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</si>
  <si>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</si>
  <si>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</si>
  <si>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</si>
  <si>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</si>
  <si>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</si>
  <si>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</si>
  <si>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</si>
  <si>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</si>
  <si>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</si>
  <si>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</si>
  <si>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</si>
  <si>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</si>
  <si>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</si>
  <si>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</si>
  <si>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</si>
  <si>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</si>
  <si>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</si>
  <si>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</si>
  <si>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</si>
  <si>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</si>
  <si>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</si>
  <si>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</si>
  <si>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</si>
  <si>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</si>
  <si>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</si>
  <si>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</si>
  <si>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</si>
  <si>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</si>
  <si>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</si>
  <si>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</si>
  <si>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</si>
  <si>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</si>
  <si>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</si>
  <si>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</si>
  <si>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</si>
  <si>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</si>
  <si>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</si>
  <si>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</si>
  <si>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</si>
  <si>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</si>
  <si>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</si>
  <si>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</si>
  <si>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</si>
  <si>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</si>
  <si>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</si>
  <si>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</si>
  <si>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</si>
  <si>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</si>
  <si>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</si>
  <si>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</si>
  <si>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</si>
  <si>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</si>
  <si>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</si>
  <si>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</si>
  <si>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</si>
  <si>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</si>
  <si>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</si>
  <si>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</si>
  <si>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</si>
  <si>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</si>
  <si>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</si>
  <si>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</si>
  <si>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</si>
  <si>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</si>
  <si>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</si>
  <si>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</si>
  <si>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</si>
  <si>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</si>
  <si>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</si>
  <si>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</si>
  <si>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</si>
  <si>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</si>
  <si>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</si>
  <si>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</si>
  <si>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</si>
  <si>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</si>
  <si>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</si>
  <si>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</si>
  <si>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</si>
  <si>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</si>
  <si>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</si>
  <si>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</si>
  <si>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</si>
  <si>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</si>
  <si>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</si>
  <si>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</si>
  <si>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</si>
  <si>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</si>
  <si>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</si>
  <si>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</si>
  <si>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</si>
  <si>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</si>
  <si>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</si>
  <si>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</si>
  <si>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</si>
  <si>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</si>
  <si>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</si>
  <si>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</si>
  <si>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</si>
  <si>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</si>
  <si>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</si>
  <si>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</si>
  <si>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</si>
  <si>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</si>
  <si>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</si>
  <si>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</si>
  <si>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</si>
  <si>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</si>
  <si>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</si>
  <si>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</si>
  <si>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</si>
  <si>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</si>
  <si>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</si>
  <si>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</si>
  <si>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</si>
  <si>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</si>
  <si>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</si>
  <si>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</si>
  <si>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</si>
  <si>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</si>
  <si>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</si>
  <si>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</si>
  <si>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</si>
  <si>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</si>
  <si>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</si>
  <si>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</si>
  <si>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</si>
  <si>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</si>
  <si>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</si>
  <si>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</si>
  <si>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</si>
  <si>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</si>
  <si>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</si>
  <si>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</si>
  <si>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</si>
  <si>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</si>
  <si>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</si>
  <si>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</si>
  <si>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</si>
  <si>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</si>
  <si>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</si>
  <si>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</si>
  <si>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</si>
  <si>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</si>
  <si>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</si>
  <si>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</si>
  <si>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</si>
  <si>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</si>
  <si>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</si>
  <si>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</si>
  <si>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</si>
  <si>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</si>
  <si>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</si>
  <si>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</si>
  <si>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</si>
  <si>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</si>
  <si>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</si>
  <si>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</si>
  <si>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</si>
  <si>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</si>
  <si>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</si>
  <si>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</si>
  <si>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</si>
  <si>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</si>
  <si>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</si>
  <si>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</si>
  <si>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</si>
  <si>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</si>
  <si>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</si>
  <si>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</si>
  <si>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</si>
  <si>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</si>
  <si>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</si>
  <si>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</si>
  <si>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</si>
  <si>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</si>
  <si>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</si>
  <si>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</si>
  <si>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</si>
  <si>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</si>
  <si>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</si>
  <si>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</si>
  <si>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</si>
  <si>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</si>
  <si>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</si>
  <si>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</si>
  <si>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</si>
  <si>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</si>
  <si>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</si>
  <si>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</si>
  <si>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</si>
  <si>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</si>
  <si>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</si>
  <si>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</si>
  <si>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</si>
  <si>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</si>
  <si>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</si>
  <si>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</si>
  <si>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</si>
  <si>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</si>
  <si>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</si>
  <si>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</si>
  <si>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</si>
  <si>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</si>
  <si>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</si>
  <si>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</si>
  <si>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</si>
  <si>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</si>
  <si>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</si>
  <si>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</si>
  <si>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</si>
  <si>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</si>
  <si>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</si>
  <si>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</si>
  <si>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</si>
  <si>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</si>
  <si>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</si>
  <si>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</si>
  <si>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</si>
  <si>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</si>
  <si>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</si>
  <si>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</si>
  <si>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</si>
  <si>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</si>
  <si>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</si>
  <si>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</si>
  <si>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</si>
  <si>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</si>
  <si>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</si>
  <si>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</si>
  <si>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</si>
  <si>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</si>
  <si>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</si>
  <si>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</si>
  <si>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</si>
  <si>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</si>
  <si>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</si>
  <si>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</si>
  <si>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</si>
  <si>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</si>
  <si>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</si>
  <si>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</si>
  <si>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</si>
  <si>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</si>
  <si>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</si>
  <si>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</si>
  <si>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</si>
  <si>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</si>
  <si>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</si>
  <si>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</si>
  <si>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</si>
  <si>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</si>
  <si>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</si>
  <si>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</si>
  <si>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</si>
  <si>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</si>
  <si>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</si>
  <si>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</si>
  <si>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</si>
  <si>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</si>
  <si>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</si>
  <si>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</si>
  <si>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</si>
  <si>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</si>
  <si>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</si>
  <si>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</si>
  <si>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</si>
  <si>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</si>
  <si>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</si>
  <si>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</si>
  <si>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</si>
  <si>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</si>
  <si>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</si>
  <si>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</si>
  <si>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</si>
  <si>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</si>
  <si>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</si>
  <si>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</si>
  <si>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</si>
  <si>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</si>
  <si>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</si>
  <si>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</si>
  <si>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</si>
  <si>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</si>
  <si>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</si>
  <si>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</si>
  <si>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</si>
  <si>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</si>
  <si>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</si>
  <si>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</si>
  <si>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</si>
  <si>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</si>
  <si>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</si>
  <si>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</si>
  <si>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</si>
  <si>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</si>
  <si>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</si>
  <si>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</si>
  <si>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</si>
  <si>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</si>
  <si>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</si>
  <si>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</si>
  <si>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</si>
  <si>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</si>
  <si>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</si>
  <si>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</si>
  <si>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</si>
  <si>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</si>
  <si>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</si>
  <si>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</si>
  <si>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</si>
  <si>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</si>
  <si>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</si>
  <si>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</si>
  <si>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</si>
  <si>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</si>
  <si>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</si>
  <si>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</si>
  <si>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</si>
  <si>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</si>
  <si>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</si>
  <si>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</si>
  <si>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</si>
  <si>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</si>
  <si>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</si>
  <si>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</si>
  <si>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</si>
  <si>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</si>
  <si>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</si>
  <si>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</si>
  <si>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</si>
  <si>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</si>
  <si>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</si>
  <si>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</si>
  <si>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</si>
  <si>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</si>
  <si>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</si>
  <si>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</si>
  <si>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</si>
  <si>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</si>
  <si>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</si>
  <si>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</si>
  <si>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</si>
  <si>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</si>
  <si>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</si>
  <si>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</si>
  <si>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</si>
  <si>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</si>
  <si>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</si>
  <si>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</si>
  <si>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</si>
  <si>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</si>
  <si>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</si>
  <si>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</si>
  <si>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</si>
  <si>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</si>
  <si>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</si>
  <si>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</si>
  <si>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</si>
  <si>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</si>
  <si>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</si>
  <si>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</si>
  <si>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</si>
  <si>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</si>
  <si>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</si>
  <si>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</si>
  <si>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</si>
  <si>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</si>
  <si>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</si>
  <si>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</si>
  <si>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</si>
  <si>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</si>
  <si>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</si>
  <si>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</si>
  <si>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</si>
  <si>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</si>
  <si>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</si>
  <si>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</si>
  <si>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</si>
  <si>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</si>
  <si>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</si>
  <si>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</si>
  <si>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</si>
  <si>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</si>
  <si>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</si>
  <si>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</si>
  <si>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</si>
  <si>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</si>
  <si>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</si>
  <si>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</si>
  <si>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</si>
  <si>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</si>
  <si>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</si>
  <si>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</si>
  <si>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</si>
  <si>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</si>
  <si>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</si>
  <si>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</si>
  <si>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</si>
  <si>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</si>
  <si>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</si>
  <si>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</si>
  <si>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</si>
  <si>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</si>
  <si>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</si>
  <si>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</si>
  <si>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</si>
  <si>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</si>
  <si>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</si>
  <si>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</si>
  <si>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</si>
  <si>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</si>
  <si>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</si>
  <si>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</si>
  <si>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</si>
  <si>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</si>
  <si>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</si>
  <si>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</si>
  <si>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</si>
  <si>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</si>
  <si>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</si>
  <si>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</si>
  <si>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</si>
  <si>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</si>
  <si>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</si>
  <si>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</si>
  <si>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</si>
  <si>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</si>
  <si>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</si>
  <si>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</si>
  <si>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</si>
  <si>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</si>
  <si>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</si>
  <si>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</si>
  <si>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</si>
  <si>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</si>
  <si>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</si>
  <si>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</si>
  <si>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</si>
  <si>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</si>
  <si>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</si>
  <si>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</si>
  <si>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</si>
  <si>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</si>
  <si>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</si>
  <si>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</si>
  <si>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</si>
  <si>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</si>
  <si>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</si>
  <si>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</si>
  <si>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</si>
  <si>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</si>
  <si>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</si>
  <si>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</si>
  <si>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</si>
  <si>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</si>
  <si>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</si>
  <si>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</si>
  <si>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</si>
  <si>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</si>
  <si>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</si>
  <si>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</si>
  <si>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</si>
  <si>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</si>
  <si>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</si>
  <si>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</si>
  <si>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</si>
  <si>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</si>
  <si>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</si>
  <si>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</si>
  <si>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</si>
  <si>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</si>
  <si>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</si>
  <si>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</si>
  <si>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</si>
  <si>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</si>
  <si>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</si>
  <si>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</si>
  <si>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</si>
  <si>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</si>
  <si>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</si>
  <si>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</si>
  <si>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</si>
  <si>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</si>
  <si>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</si>
  <si>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</si>
  <si>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</si>
  <si>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</si>
  <si>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</si>
  <si>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</si>
  <si>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</si>
  <si>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</si>
  <si>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</si>
  <si>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</si>
  <si>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</si>
  <si>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</si>
  <si>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</si>
  <si>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</si>
  <si>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</si>
  <si>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</si>
  <si>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</si>
  <si>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</si>
  <si>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</si>
  <si>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</si>
  <si>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</si>
  <si>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</si>
  <si>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</si>
  <si>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</si>
  <si>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</si>
  <si>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</si>
  <si>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</si>
  <si>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</si>
  <si>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</si>
  <si>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</si>
  <si>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</si>
  <si>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</si>
  <si>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</si>
  <si>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</si>
  <si>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</si>
  <si>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</si>
  <si>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</si>
  <si>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</si>
  <si>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</si>
  <si>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</si>
  <si>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</si>
  <si>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</si>
  <si>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</si>
  <si>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</si>
  <si>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</si>
  <si>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</si>
  <si>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</si>
  <si>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</si>
  <si>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</si>
  <si>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</si>
  <si>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</si>
  <si>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</si>
  <si>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</si>
  <si>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</si>
  <si>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</si>
  <si>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</si>
  <si>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</si>
  <si>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</si>
  <si>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</si>
  <si>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</si>
  <si>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</si>
  <si>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</si>
  <si>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</si>
  <si>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</si>
  <si>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</si>
  <si>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</si>
  <si>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</si>
  <si>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</si>
  <si>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</si>
  <si>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</si>
  <si>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</si>
  <si>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</si>
  <si>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</si>
  <si>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</si>
  <si>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</si>
  <si>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</si>
  <si>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</si>
  <si>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</si>
  <si>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</si>
  <si>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</si>
  <si>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</si>
  <si>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</si>
  <si>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</si>
  <si>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</si>
  <si>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</si>
  <si>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</si>
  <si>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</si>
  <si>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</si>
  <si>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</si>
  <si>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</si>
  <si>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</si>
  <si>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</si>
  <si>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</si>
  <si>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</si>
  <si>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</si>
  <si>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</si>
  <si>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</si>
  <si>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</si>
  <si>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</si>
  <si>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</si>
  <si>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</si>
  <si>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</si>
  <si>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</si>
  <si>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</si>
  <si>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</si>
  <si>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</si>
  <si>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</si>
  <si>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</si>
  <si>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</si>
  <si>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</si>
  <si>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</si>
  <si>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</si>
  <si>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</si>
  <si>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</si>
  <si>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</si>
  <si>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</si>
  <si>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</si>
  <si>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</si>
  <si>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</si>
  <si>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</si>
  <si>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</si>
  <si>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</si>
  <si>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</si>
  <si>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</si>
  <si>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</si>
  <si>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</si>
  <si>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</si>
  <si>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</si>
  <si>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</si>
  <si>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</si>
  <si>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</si>
  <si>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</si>
  <si>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</si>
  <si>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</si>
  <si>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</si>
  <si>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</si>
  <si>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</si>
  <si>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</si>
  <si>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</si>
  <si>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</si>
  <si>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</si>
  <si>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</si>
  <si>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</si>
  <si>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</si>
  <si>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</si>
  <si>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</si>
  <si>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</si>
  <si>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</si>
  <si>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</si>
  <si>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</si>
  <si>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</si>
  <si>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</si>
  <si>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</si>
  <si>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</si>
  <si>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</si>
  <si>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</si>
  <si>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</si>
  <si>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</si>
  <si>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</si>
  <si>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</si>
  <si>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</si>
  <si>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</si>
  <si>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</si>
  <si>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</si>
  <si>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</si>
  <si>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</si>
  <si>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</si>
  <si>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</si>
  <si>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</si>
  <si>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</si>
  <si>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</si>
  <si>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</si>
  <si>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</si>
  <si>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</si>
  <si>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</si>
  <si>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</si>
  <si>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</si>
  <si>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</si>
  <si>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</si>
  <si>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</si>
  <si>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</si>
  <si>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</si>
  <si>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</si>
  <si>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</si>
  <si>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</si>
  <si>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</si>
  <si>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</si>
  <si>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</si>
  <si>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</si>
  <si>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</si>
  <si>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</si>
  <si>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</si>
  <si>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</si>
  <si>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</si>
  <si>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</si>
  <si>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</si>
  <si>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</si>
  <si>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</si>
  <si>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</si>
  <si>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</si>
  <si>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</si>
  <si>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</si>
  <si>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</si>
  <si>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</si>
  <si>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</si>
  <si>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</si>
  <si>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</si>
  <si>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</si>
  <si>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</si>
  <si>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</si>
  <si>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</si>
  <si>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</si>
  <si>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</si>
  <si>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</si>
  <si>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</si>
  <si>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</si>
  <si>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</si>
  <si>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</si>
  <si>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</si>
  <si>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</si>
  <si>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</si>
  <si>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</si>
  <si>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</si>
  <si>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</si>
  <si>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</si>
  <si>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</si>
  <si>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</si>
  <si>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</si>
  <si>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</si>
  <si>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</si>
  <si>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</si>
  <si>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</si>
  <si>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</si>
  <si>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</si>
  <si>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</si>
  <si>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</si>
  <si>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</si>
  <si>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</si>
  <si>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</si>
  <si>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</si>
  <si>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</si>
  <si>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</si>
  <si>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</si>
  <si>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</si>
  <si>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</si>
  <si>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</si>
  <si>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</si>
  <si>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</si>
  <si>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</si>
  <si>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</si>
  <si>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</si>
  <si>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</si>
  <si>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</si>
  <si>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</si>
  <si>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</si>
  <si>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</si>
  <si>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</si>
  <si>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</si>
  <si>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</si>
  <si>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</si>
  <si>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</si>
  <si>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</si>
  <si>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</si>
  <si>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</si>
  <si>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</si>
  <si>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</si>
  <si>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</si>
  <si>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</si>
  <si>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</si>
  <si>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</si>
  <si>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</si>
  <si>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</si>
  <si>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</si>
  <si>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</si>
  <si>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</si>
  <si>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</si>
  <si>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</si>
  <si>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</si>
  <si>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</si>
  <si>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</si>
  <si>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</si>
  <si>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</si>
  <si>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</si>
  <si>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</si>
  <si>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</si>
  <si>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</si>
  <si>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</si>
  <si>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</si>
  <si>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</si>
  <si>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</si>
  <si>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</si>
  <si>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</si>
  <si>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</si>
  <si>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</si>
  <si>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</si>
  <si>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</si>
  <si>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</si>
  <si>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</si>
  <si>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</si>
  <si>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</si>
  <si>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</si>
  <si>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</si>
  <si>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</si>
  <si>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</si>
  <si>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</si>
  <si>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</si>
  <si>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</si>
  <si>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</si>
  <si>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</si>
  <si>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</si>
  <si>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</si>
  <si>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</si>
  <si>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</si>
  <si>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</si>
  <si>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</si>
  <si>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</si>
  <si>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</si>
  <si>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</si>
  <si>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</si>
  <si>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</si>
  <si>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</si>
  <si>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</si>
  <si>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</si>
  <si>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</si>
  <si>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</si>
  <si>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</si>
  <si>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</si>
  <si>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</si>
  <si>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</si>
  <si>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</si>
  <si>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</si>
  <si>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</si>
  <si>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</si>
  <si>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</si>
  <si>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</si>
  <si>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</si>
  <si>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</si>
  <si>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</si>
  <si>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</si>
  <si>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</si>
  <si>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</si>
  <si>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</si>
  <si>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</si>
  <si>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</si>
  <si>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</si>
  <si>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</si>
  <si>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</si>
  <si>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</si>
  <si>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</si>
  <si>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</si>
  <si>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</si>
  <si>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</si>
  <si>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</si>
  <si>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</si>
  <si>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</si>
  <si>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</si>
  <si>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</si>
  <si>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</si>
  <si>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</si>
  <si>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</si>
  <si>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</si>
  <si>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</si>
  <si>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</si>
  <si>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</si>
  <si>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</si>
  <si>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</si>
  <si>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</si>
  <si>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</si>
  <si>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</si>
  <si>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</si>
  <si>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</si>
  <si>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</si>
  <si>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</si>
  <si>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</si>
  <si>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</si>
  <si>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</si>
  <si>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</si>
  <si>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</si>
  <si>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</si>
  <si>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</si>
  <si>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</si>
  <si>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</si>
  <si>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</si>
  <si>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</si>
  <si>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</si>
  <si>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</si>
  <si>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</si>
  <si>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</si>
  <si>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</si>
  <si>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</si>
  <si>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</si>
  <si>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</si>
  <si>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</si>
  <si>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</si>
  <si>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</si>
  <si>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</si>
  <si>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</si>
  <si>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</si>
  <si>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</si>
  <si>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</si>
  <si>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</si>
  <si>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</si>
  <si>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</si>
  <si>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</si>
  <si>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</si>
  <si>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</si>
  <si>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</si>
  <si>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</si>
  <si>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</si>
  <si>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</si>
  <si>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</si>
  <si>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</si>
  <si>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</si>
  <si>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</si>
  <si>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</si>
  <si>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</si>
  <si>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</si>
  <si>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</si>
  <si>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</si>
  <si>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</si>
  <si>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</si>
  <si>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</si>
  <si>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</si>
  <si>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</si>
  <si>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</si>
  <si>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</si>
  <si>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</si>
  <si>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</si>
  <si>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</si>
  <si>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</si>
  <si>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</si>
  <si>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</si>
  <si>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</si>
  <si>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</si>
  <si>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</si>
  <si>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</si>
  <si>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</si>
  <si>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</si>
  <si>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</si>
  <si>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</si>
  <si>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</si>
  <si>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</si>
  <si>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</si>
  <si>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</si>
  <si>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</si>
  <si>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</si>
  <si>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</si>
  <si>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</si>
  <si>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</si>
  <si>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</si>
  <si>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</si>
  <si>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</si>
  <si>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</si>
  <si>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</si>
  <si>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</si>
  <si>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</si>
  <si>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</si>
  <si>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</si>
  <si>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</si>
  <si>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</si>
  <si>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</si>
  <si>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</si>
  <si>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</si>
  <si>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</si>
  <si>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</si>
  <si>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</si>
  <si>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</si>
  <si>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</si>
  <si>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</si>
  <si>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</si>
  <si>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</si>
  <si>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</si>
  <si>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</si>
  <si>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</si>
  <si>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</si>
  <si>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</si>
  <si>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</si>
  <si>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</si>
  <si>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</si>
  <si>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</si>
  <si>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</si>
  <si>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</si>
  <si>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</si>
  <si>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</si>
  <si>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</si>
  <si>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</si>
  <si>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</si>
  <si>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</si>
  <si>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</si>
  <si>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</si>
  <si>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</si>
  <si>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</si>
  <si>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</si>
  <si>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</si>
  <si>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</si>
  <si>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</si>
  <si>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</si>
  <si>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</si>
  <si>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</si>
  <si>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</si>
  <si>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</si>
  <si>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</si>
  <si>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</si>
  <si>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</si>
  <si>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</si>
  <si>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</si>
  <si>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</si>
  <si>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</si>
  <si>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</si>
  <si>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</si>
  <si>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</si>
  <si>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</si>
  <si>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</si>
  <si>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</si>
  <si>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</si>
  <si>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</si>
  <si>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</si>
  <si>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</si>
  <si>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</si>
  <si>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</si>
  <si>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</si>
  <si>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</si>
  <si>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</si>
  <si>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</si>
  <si>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</si>
  <si>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</si>
  <si>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</si>
  <si>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</si>
  <si>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</si>
  <si>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</si>
  <si>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</si>
  <si>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</si>
  <si>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</si>
  <si>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</si>
  <si>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</si>
  <si>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</si>
  <si>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</si>
  <si>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</si>
  <si>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</si>
  <si>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</si>
  <si>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</si>
  <si>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</si>
  <si>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</si>
  <si>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</si>
  <si>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</si>
  <si>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</si>
  <si>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</si>
  <si>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</si>
  <si>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</si>
  <si>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</si>
  <si>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</si>
  <si>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</si>
  <si>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</si>
  <si>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</si>
  <si>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</si>
  <si>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</si>
  <si>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</si>
  <si>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</si>
  <si>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</si>
  <si>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</si>
  <si>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</si>
  <si>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</si>
  <si>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</si>
  <si>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</si>
  <si>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</si>
  <si>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</si>
  <si>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</si>
  <si>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</si>
  <si>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</si>
  <si>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</si>
  <si>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</si>
  <si>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</si>
  <si>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</si>
  <si>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</si>
  <si>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</si>
  <si>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</si>
  <si>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</si>
  <si>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</si>
  <si>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</si>
  <si>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</si>
  <si>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</si>
  <si>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</si>
  <si>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</si>
  <si>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</si>
  <si>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</si>
  <si>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</si>
  <si>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</si>
  <si>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</si>
  <si>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</si>
  <si>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</si>
  <si>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</si>
  <si>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</si>
  <si>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</si>
  <si>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</si>
  <si>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</si>
  <si>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</si>
  <si>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</si>
  <si>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</si>
  <si>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</si>
  <si>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</si>
  <si>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</si>
  <si>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</si>
  <si>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</si>
  <si>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</si>
  <si>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</si>
  <si>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</si>
  <si>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</si>
  <si>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</si>
  <si>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</si>
  <si>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</si>
  <si>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</si>
  <si>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</si>
  <si>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</si>
  <si>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</si>
  <si>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</si>
  <si>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</si>
  <si>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</si>
  <si>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</si>
  <si>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</si>
  <si>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</si>
  <si>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</si>
  <si>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</si>
  <si>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</si>
  <si>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</si>
  <si>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</si>
  <si>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</si>
  <si>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</si>
  <si>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</si>
  <si>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</si>
  <si>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</si>
  <si>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</si>
  <si>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</si>
  <si>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</si>
  <si>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</si>
  <si>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</si>
  <si>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</si>
  <si>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</si>
  <si>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</si>
  <si>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</si>
  <si>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</si>
  <si>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</si>
  <si>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</si>
  <si>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</si>
  <si>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</si>
  <si>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</si>
  <si>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</si>
  <si>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</si>
  <si>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</si>
  <si>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</si>
  <si>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</si>
  <si>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</si>
  <si>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</si>
  <si>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</si>
  <si>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</si>
  <si>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</si>
  <si>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</si>
  <si>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</si>
  <si>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</si>
  <si>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</si>
  <si>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</si>
  <si>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</si>
  <si>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</si>
  <si>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</si>
  <si>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</si>
  <si>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</si>
  <si>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</si>
  <si>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</si>
  <si>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</si>
  <si>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</si>
  <si>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</si>
  <si>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</si>
  <si>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</si>
  <si>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</si>
  <si>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</si>
  <si>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</si>
  <si>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</si>
  <si>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</si>
  <si>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</si>
  <si>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</si>
  <si>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</si>
  <si>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</si>
  <si>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</si>
  <si>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</si>
  <si>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</si>
  <si>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</si>
  <si>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</si>
  <si>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</si>
  <si>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</si>
  <si>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</si>
  <si>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</si>
  <si>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</si>
  <si>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</si>
  <si>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</si>
  <si>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</si>
  <si>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</si>
  <si>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</si>
  <si>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</si>
  <si>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</si>
  <si>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</si>
  <si>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</si>
  <si>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</si>
  <si>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</si>
  <si>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</si>
  <si>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</si>
  <si>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</si>
  <si>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</si>
  <si>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</si>
  <si>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</si>
  <si>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</si>
  <si>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</si>
  <si>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</si>
  <si>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</si>
  <si>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</si>
  <si>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</si>
  <si>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</si>
  <si>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</si>
  <si>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</si>
  <si>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</si>
  <si>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</si>
  <si>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</si>
  <si>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</si>
  <si>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</si>
  <si>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</si>
  <si>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</si>
  <si>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</si>
  <si>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</si>
  <si>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</si>
  <si>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</si>
  <si>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</si>
  <si>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</si>
  <si>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</si>
  <si>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</si>
  <si>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</si>
  <si>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</si>
  <si>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</si>
  <si>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</si>
  <si>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</si>
  <si>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</si>
  <si>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</si>
  <si>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</si>
  <si>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</si>
  <si>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</si>
  <si>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</si>
  <si>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</si>
  <si>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</si>
  <si>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</si>
  <si>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</si>
  <si>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</si>
  <si>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</si>
  <si>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</si>
  <si>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</si>
  <si>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</si>
  <si>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</si>
  <si>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</si>
  <si>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</si>
  <si>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</si>
  <si>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</si>
  <si>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</si>
  <si>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</si>
  <si>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</si>
  <si>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</si>
  <si>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</si>
  <si>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</si>
  <si>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</si>
  <si>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</si>
  <si>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</si>
  <si>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</si>
  <si>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</si>
  <si>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</si>
  <si>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</si>
  <si>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</si>
  <si>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</si>
  <si>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</si>
  <si>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</si>
  <si>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</si>
  <si>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</si>
  <si>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</si>
  <si>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</si>
  <si>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</si>
  <si>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</si>
  <si>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</si>
  <si>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</si>
  <si>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</si>
  <si>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</si>
  <si>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</si>
  <si>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</si>
  <si>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</si>
  <si>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</si>
  <si>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</si>
  <si>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</si>
  <si>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</si>
  <si>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</si>
  <si>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</si>
  <si>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</si>
  <si>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</si>
  <si>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</si>
  <si>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</si>
  <si>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</si>
  <si>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</si>
  <si>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</si>
  <si>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</si>
  <si>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</si>
  <si>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</si>
  <si>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</si>
  <si>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</si>
  <si>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</si>
  <si>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</si>
  <si>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</si>
  <si>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</si>
  <si>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</si>
  <si>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</si>
  <si>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</si>
  <si>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</si>
  <si>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</si>
  <si>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</si>
  <si>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</si>
  <si>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</si>
  <si>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</si>
  <si>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</si>
  <si>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</si>
  <si>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</si>
  <si>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</si>
  <si>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</si>
  <si>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</si>
  <si>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</si>
  <si>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</si>
  <si>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</si>
  <si>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</si>
  <si>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</si>
  <si>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</si>
  <si>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</si>
  <si>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</si>
  <si>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</si>
  <si>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</si>
  <si>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</si>
  <si>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</si>
  <si>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</si>
  <si>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</si>
  <si>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</si>
  <si>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</si>
  <si>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</si>
  <si>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</si>
  <si>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</si>
  <si>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</si>
  <si>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</si>
  <si>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</si>
  <si>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</si>
  <si>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</si>
  <si>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</si>
  <si>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</si>
  <si>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</si>
  <si>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</si>
  <si>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</si>
  <si>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</si>
  <si>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</si>
  <si>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</si>
  <si>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</si>
  <si>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</si>
  <si>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</si>
  <si>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</si>
  <si>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</si>
  <si>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</si>
  <si>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</si>
  <si>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</si>
  <si>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</si>
  <si>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</si>
  <si>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</si>
  <si>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</si>
  <si>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</si>
  <si>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</si>
  <si>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</si>
  <si>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</si>
  <si>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</si>
  <si>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</si>
  <si>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</si>
  <si>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</si>
  <si>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</si>
  <si>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</si>
  <si>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</si>
  <si>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</si>
  <si>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</si>
  <si>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</si>
  <si>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</si>
  <si>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</si>
  <si>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</si>
  <si>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</si>
  <si>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</si>
  <si>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</si>
  <si>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</si>
  <si>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</si>
  <si>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</si>
  <si>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</si>
  <si>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</si>
  <si>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</si>
  <si>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</si>
  <si>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</si>
  <si>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</si>
  <si>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</si>
  <si>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</si>
  <si>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</si>
  <si>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</si>
  <si>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</si>
  <si>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</si>
  <si>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</si>
  <si>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</si>
  <si>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</si>
  <si>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</si>
  <si>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</si>
  <si>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</si>
  <si>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</si>
  <si>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</si>
  <si>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</si>
  <si>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</si>
  <si>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</si>
  <si>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</si>
  <si>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</si>
  <si>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</si>
  <si>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</si>
  <si>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</si>
  <si>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</si>
  <si>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</si>
  <si>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</si>
  <si>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</si>
  <si>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</si>
  <si>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</si>
  <si>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</si>
  <si>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</si>
  <si>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</si>
  <si>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</si>
  <si>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</si>
  <si>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</si>
  <si>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</si>
  <si>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</si>
  <si>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</si>
  <si>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</si>
  <si>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</si>
  <si>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</si>
  <si>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</si>
  <si>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</si>
  <si>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</si>
  <si>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</si>
  <si>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</si>
  <si>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</si>
  <si>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</si>
  <si>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</si>
  <si>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</si>
  <si>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</si>
  <si>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</si>
  <si>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</si>
  <si>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</si>
  <si>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</si>
  <si>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</si>
  <si>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</si>
  <si>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</si>
  <si>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</si>
  <si>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</si>
  <si>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</si>
  <si>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</si>
  <si>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</si>
  <si>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</si>
  <si>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</si>
  <si>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</si>
  <si>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</si>
  <si>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</si>
  <si>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</si>
  <si>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</si>
  <si>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</si>
  <si>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</si>
  <si>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</si>
  <si>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</si>
  <si>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</si>
  <si>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</si>
  <si>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</si>
  <si>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</si>
  <si>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</si>
  <si>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</si>
  <si>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</si>
  <si>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</si>
  <si>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</si>
  <si>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</si>
  <si>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</si>
  <si>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</si>
  <si>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</si>
  <si>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</si>
  <si>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</si>
  <si>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</si>
  <si>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</si>
  <si>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</si>
  <si>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</si>
  <si>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</si>
  <si>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</si>
  <si>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</si>
  <si>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</si>
  <si>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</si>
  <si>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</si>
  <si>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</si>
  <si>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</si>
  <si>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</si>
  <si>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</si>
  <si>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</si>
  <si>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</si>
  <si>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</si>
  <si>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</si>
  <si>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</si>
  <si>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</si>
  <si>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</si>
  <si>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</si>
  <si>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</si>
  <si>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</si>
  <si>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</si>
  <si>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</si>
  <si>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</si>
  <si>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</si>
  <si>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</si>
  <si>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</si>
  <si>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</si>
  <si>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</si>
  <si>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</si>
  <si>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</si>
  <si>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</si>
  <si>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</si>
  <si>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</si>
  <si>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</si>
  <si>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</si>
  <si>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</si>
  <si>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</si>
  <si>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</si>
  <si>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</si>
  <si>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</si>
  <si>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</si>
  <si>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</si>
  <si>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</si>
  <si>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</si>
  <si>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</si>
  <si>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</si>
  <si>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</si>
  <si>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</si>
  <si>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</si>
  <si>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</si>
  <si>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</si>
  <si>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</si>
  <si>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</si>
  <si>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</si>
  <si>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</si>
  <si>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</si>
  <si>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</si>
  <si>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</si>
  <si>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</si>
  <si>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</si>
  <si>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</si>
  <si>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</si>
  <si>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</si>
  <si>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</si>
  <si>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</si>
  <si>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</si>
  <si>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</si>
  <si>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</si>
  <si>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</si>
  <si>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</si>
  <si>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</si>
  <si>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</si>
  <si>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</si>
  <si>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</si>
  <si>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</si>
  <si>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</si>
  <si>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</si>
  <si>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</si>
  <si>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</si>
  <si>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</si>
  <si>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</si>
  <si>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</si>
  <si>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</si>
  <si>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</si>
  <si>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</si>
  <si>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</si>
  <si>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</si>
  <si>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</si>
  <si>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</si>
  <si>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</si>
  <si>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</si>
  <si>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</si>
  <si>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</si>
  <si>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</si>
  <si>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</si>
  <si>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</si>
  <si>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</si>
  <si>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</si>
  <si>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</si>
  <si>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</si>
  <si>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</si>
  <si>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</si>
  <si>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</si>
  <si>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</si>
  <si>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</si>
  <si>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</si>
  <si>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</si>
  <si>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</si>
  <si>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</si>
  <si>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</si>
  <si>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</si>
  <si>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</si>
  <si>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</si>
  <si>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</si>
  <si>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</si>
  <si>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</si>
  <si>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</si>
  <si>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</si>
  <si>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</si>
  <si>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</si>
  <si>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</si>
  <si>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</si>
  <si>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</si>
  <si>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</si>
  <si>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</si>
  <si>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</si>
  <si>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</si>
  <si>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</si>
  <si>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</si>
  <si>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</si>
  <si>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</si>
  <si>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</si>
  <si>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</si>
  <si>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</si>
  <si>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</si>
  <si>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</si>
  <si>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</si>
  <si>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</si>
  <si>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</si>
  <si>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</si>
  <si>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</si>
  <si>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</si>
  <si>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</si>
  <si>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</si>
  <si>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</si>
  <si>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</si>
  <si>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</si>
  <si>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</si>
  <si>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</si>
  <si>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</si>
  <si>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</si>
  <si>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</si>
  <si>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</si>
  <si>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</si>
  <si>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</si>
  <si>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</si>
  <si>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</si>
  <si>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</si>
  <si>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</si>
  <si>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</si>
  <si>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</si>
  <si>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</si>
  <si>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</si>
  <si>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</si>
  <si>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</si>
  <si>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</si>
  <si>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</si>
  <si>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</si>
  <si>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</si>
  <si>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</si>
  <si>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</si>
  <si>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</si>
  <si>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</si>
  <si>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</si>
  <si>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</si>
  <si>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</si>
  <si>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</si>
  <si>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</si>
  <si>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</si>
  <si>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</si>
  <si>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</si>
  <si>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</si>
  <si>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</si>
  <si>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</si>
  <si>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</si>
  <si>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</si>
  <si>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</si>
  <si>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</si>
  <si>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</si>
  <si>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</si>
  <si>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</si>
  <si>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</si>
  <si>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</si>
  <si>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</si>
  <si>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</si>
  <si>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</si>
  <si>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</si>
  <si>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</si>
  <si>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</si>
  <si>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</si>
  <si>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</si>
  <si>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</si>
  <si>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</si>
  <si>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</si>
  <si>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</si>
  <si>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</si>
  <si>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</si>
  <si>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</si>
  <si>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</si>
  <si>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</si>
  <si>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</si>
  <si>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</si>
  <si>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</si>
  <si>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</si>
  <si>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</si>
  <si>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</si>
  <si>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</si>
  <si>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</si>
  <si>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</si>
  <si>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</si>
  <si>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</si>
  <si>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</si>
  <si>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</si>
  <si>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</si>
  <si>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</si>
  <si>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</si>
  <si>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</si>
  <si>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</si>
  <si>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</si>
  <si>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</si>
  <si>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</si>
  <si>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</si>
  <si>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</si>
  <si>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</si>
  <si>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</si>
  <si>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</si>
  <si>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</si>
  <si>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</si>
  <si>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</si>
  <si>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</si>
  <si>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</si>
  <si>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</si>
  <si>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</si>
  <si>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</si>
  <si>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</si>
  <si>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</si>
  <si>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</si>
  <si>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</si>
  <si>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</si>
  <si>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</si>
  <si>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</si>
  <si>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</si>
  <si>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</si>
  <si>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</si>
  <si>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</si>
  <si>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</si>
  <si>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</si>
  <si>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</si>
  <si>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</si>
  <si>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</si>
  <si>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</si>
  <si>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</si>
  <si>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</si>
  <si>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</si>
  <si>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</si>
  <si>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</si>
  <si>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</si>
  <si>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</si>
  <si>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</si>
  <si>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</si>
  <si>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</si>
  <si>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</si>
  <si>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</si>
  <si>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</si>
  <si>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</si>
  <si>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</si>
  <si>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</si>
  <si>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</si>
  <si>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</si>
  <si>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</si>
  <si>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</si>
  <si>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</si>
  <si>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</si>
  <si>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</si>
  <si>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</si>
  <si>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</si>
  <si>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</si>
  <si>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</si>
  <si>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</si>
  <si>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</si>
  <si>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</si>
  <si>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</si>
  <si>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</si>
  <si>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</si>
  <si>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</si>
  <si>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</si>
  <si>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</si>
  <si>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</si>
  <si>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</si>
  <si>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</si>
  <si>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</si>
  <si>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</si>
  <si>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</si>
  <si>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</si>
  <si>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</si>
  <si>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</si>
  <si>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</si>
  <si>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</si>
  <si>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</si>
  <si>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</si>
  <si>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</si>
  <si>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</si>
  <si>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</si>
  <si>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</si>
  <si>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</si>
  <si>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</si>
  <si>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</si>
  <si>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</si>
  <si>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</si>
  <si>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</si>
  <si>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</si>
  <si>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</si>
  <si>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</si>
  <si>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</si>
  <si>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</si>
  <si>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</si>
  <si>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</si>
  <si>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</si>
  <si>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</si>
  <si>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</si>
  <si>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</si>
  <si>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</si>
  <si>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</si>
  <si>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</si>
  <si>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</si>
  <si>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</si>
  <si>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</si>
  <si>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</si>
  <si>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</si>
  <si>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</si>
  <si>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</si>
  <si>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</si>
  <si>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</si>
  <si>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</si>
  <si>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</si>
  <si>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</si>
  <si>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</si>
  <si>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</si>
  <si>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</si>
  <si>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</si>
  <si>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</si>
  <si>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</si>
  <si>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</si>
  <si>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</si>
  <si>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</si>
  <si>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</si>
  <si>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</si>
  <si>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</si>
  <si>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</si>
  <si>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</si>
  <si>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</si>
  <si>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</si>
  <si>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</si>
  <si>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</si>
  <si>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</si>
  <si>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</si>
  <si>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</si>
  <si>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</si>
  <si>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</si>
  <si>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</si>
  <si>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</si>
  <si>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</si>
  <si>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</si>
  <si>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</si>
  <si>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</si>
  <si>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</si>
  <si>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</si>
  <si>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</si>
  <si>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</si>
  <si>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</si>
  <si>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</si>
  <si>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</si>
  <si>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</si>
  <si>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</si>
  <si>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</si>
  <si>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</si>
  <si>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</si>
  <si>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</si>
  <si>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</si>
  <si>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</si>
  <si>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</si>
  <si>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</si>
  <si>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</si>
  <si>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</si>
  <si>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</si>
  <si>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</si>
  <si>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</si>
  <si>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</si>
  <si>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</si>
  <si>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</si>
  <si>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</si>
  <si>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</si>
  <si>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</si>
  <si>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</si>
  <si>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</si>
  <si>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</si>
  <si>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</si>
  <si>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</si>
  <si>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</si>
  <si>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</si>
  <si>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</si>
  <si>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</si>
  <si>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</si>
  <si>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</si>
  <si>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</si>
  <si>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</si>
  <si>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</si>
  <si>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</si>
  <si>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</si>
  <si>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</si>
  <si>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</si>
  <si>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</si>
  <si>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</si>
  <si>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</si>
  <si>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</si>
  <si>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</si>
  <si>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</si>
  <si>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</si>
  <si>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</si>
  <si>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</si>
  <si>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</si>
  <si>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</si>
  <si>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</si>
  <si>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</si>
  <si>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</si>
  <si>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</si>
  <si>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</si>
  <si>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</si>
  <si>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</si>
  <si>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</si>
  <si>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</si>
  <si>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</si>
  <si>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</si>
  <si>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</si>
  <si>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</si>
  <si>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</si>
  <si>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</si>
  <si>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</si>
  <si>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</si>
  <si>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</si>
  <si>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</si>
  <si>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</si>
  <si>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</si>
  <si>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</si>
  <si>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</si>
  <si>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</si>
  <si>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</si>
  <si>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</si>
  <si>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</si>
  <si>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</si>
  <si>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</si>
  <si>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</si>
  <si>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</si>
  <si>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</si>
  <si>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</si>
  <si>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</si>
  <si>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</si>
  <si>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</si>
  <si>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</si>
  <si>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</si>
  <si>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</si>
  <si>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</si>
  <si>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</si>
  <si>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</si>
  <si>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</si>
  <si>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</si>
  <si>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</si>
  <si>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</si>
  <si>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</si>
  <si>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</si>
  <si>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</si>
  <si>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</si>
  <si>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</si>
  <si>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</si>
  <si>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</si>
  <si>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</si>
  <si>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</si>
  <si>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</si>
  <si>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</si>
  <si>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</si>
  <si>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</si>
  <si>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</si>
  <si>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</si>
  <si>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</si>
  <si>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</si>
  <si>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</si>
  <si>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</si>
  <si>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</si>
  <si>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</si>
  <si>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</si>
  <si>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</si>
  <si>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</si>
  <si>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</si>
  <si>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</si>
  <si>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</si>
  <si>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</si>
  <si>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</si>
  <si>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</si>
  <si>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</si>
  <si>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</si>
  <si>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</si>
  <si>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</si>
  <si>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</si>
  <si>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</si>
  <si>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</si>
  <si>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</si>
  <si>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</si>
  <si>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</si>
  <si>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</si>
  <si>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</si>
  <si>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</si>
  <si>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</si>
  <si>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</si>
  <si>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</si>
  <si>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</si>
  <si>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</si>
  <si>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</si>
  <si>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</si>
  <si>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</si>
  <si>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</si>
  <si>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</si>
  <si>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</si>
  <si>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</si>
  <si>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</si>
  <si>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</si>
  <si>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</si>
  <si>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</si>
  <si>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</si>
  <si>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</si>
  <si>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</si>
  <si>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</si>
  <si>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</si>
  <si>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</si>
  <si>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</si>
  <si>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</si>
  <si>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</si>
  <si>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</si>
  <si>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</si>
  <si>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</si>
  <si>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</si>
  <si>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</si>
  <si>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</si>
  <si>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</si>
  <si>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</si>
  <si>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</si>
  <si>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</si>
  <si>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</si>
  <si>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</si>
  <si>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</si>
  <si>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</si>
  <si>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</si>
  <si>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</si>
  <si>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</si>
  <si>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</si>
  <si>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</si>
  <si>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</si>
  <si>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</si>
  <si>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</si>
  <si>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</si>
  <si>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</si>
  <si>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</si>
  <si>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</si>
  <si>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</si>
  <si>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</si>
  <si>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</si>
  <si>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</si>
  <si>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</si>
  <si>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</si>
  <si>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</si>
  <si>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</si>
  <si>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</si>
  <si>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</si>
  <si>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</si>
  <si>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</si>
  <si>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</si>
  <si>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</si>
  <si>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</si>
  <si>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</si>
  <si>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</si>
  <si>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</si>
  <si>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</si>
  <si>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</si>
  <si>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</si>
  <si>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</si>
  <si>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</si>
  <si>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</si>
  <si>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</si>
  <si>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</si>
  <si>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</si>
  <si>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</si>
  <si>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</si>
  <si>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</si>
  <si>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</si>
  <si>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</si>
  <si>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</si>
  <si>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</si>
  <si>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</si>
  <si>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</si>
  <si>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</si>
  <si>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</si>
  <si>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</si>
  <si>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</si>
  <si>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</si>
  <si>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</si>
  <si>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</si>
  <si>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</si>
  <si>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</si>
  <si>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</si>
  <si>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</si>
  <si>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</si>
  <si>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</si>
  <si>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</si>
  <si>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</si>
  <si>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</si>
  <si>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</si>
  <si>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</si>
  <si>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</si>
  <si>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</si>
  <si>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</si>
  <si>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</si>
  <si>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</si>
  <si>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</si>
  <si>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</si>
  <si>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</si>
  <si>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</si>
  <si>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</si>
  <si>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</si>
  <si>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</si>
  <si>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</si>
  <si>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</si>
  <si>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</si>
  <si>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</si>
  <si>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</si>
  <si>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</si>
  <si>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</si>
  <si>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</si>
  <si>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</si>
  <si>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</si>
  <si>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</si>
  <si>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</si>
  <si>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</si>
  <si>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</si>
  <si>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</si>
  <si>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</si>
  <si>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</si>
  <si>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</si>
  <si>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</si>
  <si>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</si>
  <si>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</si>
  <si>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</si>
  <si>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</si>
  <si>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</si>
  <si>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</si>
  <si>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</si>
  <si>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</si>
  <si>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</si>
  <si>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</si>
  <si>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</si>
  <si>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</si>
  <si>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</si>
  <si>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</si>
  <si>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</si>
  <si>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</si>
  <si>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</si>
  <si>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</si>
  <si>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</si>
  <si>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</si>
  <si>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</si>
  <si>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</si>
  <si>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</si>
  <si>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</si>
  <si>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</si>
  <si>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</si>
  <si>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</si>
  <si>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</si>
  <si>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</si>
  <si>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</si>
  <si>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</si>
  <si>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</si>
  <si>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</si>
  <si>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</si>
  <si>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</si>
  <si>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</si>
  <si>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</si>
  <si>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</si>
  <si>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</si>
  <si>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</si>
  <si>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</si>
  <si>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</si>
  <si>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</si>
  <si>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</si>
  <si>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</si>
  <si>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</si>
  <si>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</si>
  <si>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</si>
  <si>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</si>
  <si>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</si>
  <si>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</si>
  <si>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</si>
  <si>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</si>
  <si>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</si>
  <si>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</si>
  <si>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</si>
  <si>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</si>
  <si>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</si>
  <si>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</si>
  <si>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</si>
  <si>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</si>
  <si>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</si>
  <si>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</si>
  <si>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</si>
  <si>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</si>
  <si>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</si>
  <si>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</si>
  <si>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</si>
  <si>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</si>
  <si>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</si>
  <si>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</si>
  <si>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</si>
  <si>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</si>
  <si>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</si>
  <si>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</si>
  <si>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</si>
  <si>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</si>
  <si>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</si>
  <si>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</si>
  <si>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</si>
  <si>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</si>
  <si>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</si>
  <si>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</si>
  <si>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</si>
  <si>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</si>
  <si>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</si>
  <si>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</si>
  <si>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</si>
  <si>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</si>
  <si>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</si>
  <si>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</si>
  <si>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</si>
  <si>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</si>
  <si>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</si>
  <si>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</si>
  <si>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</si>
  <si>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</si>
  <si>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</si>
  <si>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</si>
  <si>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</si>
  <si>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</si>
  <si>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</si>
  <si>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</si>
  <si>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</si>
  <si>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</si>
  <si>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</si>
  <si>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</si>
  <si>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</si>
  <si>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</si>
  <si>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</si>
  <si>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</si>
  <si>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</si>
  <si>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</si>
  <si>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</si>
  <si>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</si>
  <si>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</si>
  <si>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</si>
  <si>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</si>
  <si>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</si>
  <si>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</si>
  <si>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</si>
  <si>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</si>
  <si>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</si>
  <si>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</si>
  <si>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</si>
  <si>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</si>
  <si>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</si>
  <si>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</si>
  <si>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</si>
  <si>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</si>
  <si>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</si>
  <si>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</si>
  <si>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</si>
  <si>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</si>
  <si>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</si>
  <si>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</si>
  <si>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</si>
  <si>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</si>
  <si>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</si>
  <si>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</si>
  <si>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</si>
  <si>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</si>
  <si>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</si>
  <si>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</si>
  <si>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</si>
  <si>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</si>
  <si>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</si>
  <si>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</si>
  <si>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</si>
  <si>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</si>
  <si>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</si>
  <si>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</si>
  <si>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</si>
  <si>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</si>
  <si>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</si>
  <si>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</si>
  <si>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</si>
  <si>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</si>
  <si>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</si>
  <si>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</si>
  <si>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</si>
  <si>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</si>
  <si>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</si>
  <si>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</si>
  <si>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</si>
  <si>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</si>
  <si>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</si>
  <si>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</si>
  <si>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</si>
  <si>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</si>
  <si>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</si>
  <si>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</si>
  <si>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</si>
  <si>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</si>
  <si>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</si>
  <si>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</si>
  <si>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</si>
  <si>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</si>
  <si>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</si>
  <si>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</si>
  <si>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</si>
  <si>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</si>
  <si>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</si>
  <si>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</si>
  <si>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</si>
  <si>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</si>
  <si>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</si>
  <si>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</si>
  <si>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</si>
  <si>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</si>
  <si>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</si>
  <si>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</si>
  <si>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</si>
  <si>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</si>
  <si>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</si>
  <si>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</si>
  <si>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</si>
  <si>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</si>
  <si>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</si>
  <si>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</si>
  <si>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</si>
  <si>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</si>
  <si>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</si>
  <si>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</si>
  <si>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</si>
  <si>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</si>
  <si>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</si>
  <si>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</si>
  <si>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</si>
  <si>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</si>
  <si>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</si>
  <si>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</si>
  <si>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</si>
  <si>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</si>
  <si>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</si>
  <si>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</si>
  <si>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</si>
  <si>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</si>
  <si>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</si>
  <si>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</si>
  <si>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</si>
  <si>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</si>
  <si>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</si>
  <si>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</si>
  <si>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</si>
  <si>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</si>
  <si>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</si>
  <si>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</si>
  <si>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</si>
  <si>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</si>
  <si>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</si>
  <si>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</si>
  <si>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</si>
  <si>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</si>
  <si>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</si>
  <si>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</si>
  <si>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</si>
  <si>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</si>
  <si>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</si>
  <si>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</si>
  <si>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</si>
  <si>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</si>
  <si>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</si>
  <si>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</si>
  <si>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</si>
  <si>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</si>
  <si>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</si>
  <si>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</si>
  <si>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</si>
  <si>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</si>
  <si>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</si>
  <si>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</si>
  <si>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</si>
  <si>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</si>
  <si>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</si>
  <si>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</si>
  <si>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</si>
  <si>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</si>
  <si>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</si>
  <si>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</si>
  <si>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</si>
  <si>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</si>
  <si>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</si>
  <si>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</si>
  <si>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</si>
  <si>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</si>
  <si>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</si>
  <si>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</si>
  <si>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</si>
  <si>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</si>
  <si>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</si>
  <si>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</si>
  <si>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</si>
  <si>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</si>
  <si>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</si>
  <si>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</si>
  <si>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</si>
  <si>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</si>
  <si>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</si>
  <si>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</si>
  <si>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</si>
  <si>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</si>
  <si>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</si>
  <si>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</si>
  <si>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</si>
  <si>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</si>
  <si>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</si>
  <si>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</si>
  <si>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</si>
  <si>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</si>
  <si>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</si>
  <si>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</si>
  <si>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</si>
  <si>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</si>
  <si>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</si>
  <si>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</si>
  <si>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</si>
  <si>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</si>
  <si>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</si>
  <si>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</si>
  <si>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</si>
  <si>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</si>
  <si>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</si>
  <si>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</si>
  <si>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</si>
  <si>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</si>
  <si>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</si>
  <si>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</si>
  <si>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</si>
  <si>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</si>
  <si>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</si>
  <si>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</si>
  <si>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</si>
  <si>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</si>
  <si>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</si>
  <si>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</si>
  <si>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</si>
  <si>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</si>
  <si>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</si>
  <si>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</si>
  <si>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</si>
  <si>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</si>
  <si>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</si>
  <si>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</si>
  <si>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</si>
  <si>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</si>
  <si>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</si>
  <si>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</si>
  <si>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</si>
  <si>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</si>
  <si>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</si>
  <si>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</si>
  <si>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</si>
  <si>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</si>
  <si>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</si>
  <si>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</si>
  <si>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</si>
  <si>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</si>
  <si>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</si>
  <si>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</si>
  <si>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</si>
  <si>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</si>
  <si>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</si>
  <si>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</si>
  <si>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</si>
  <si>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</si>
  <si>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</si>
  <si>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</si>
  <si>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</si>
  <si>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</si>
  <si>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</si>
  <si>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</si>
  <si>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</si>
  <si>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</si>
  <si>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</si>
  <si>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</si>
  <si>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</si>
  <si>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</si>
  <si>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</si>
  <si>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</si>
  <si>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</si>
  <si>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</si>
  <si>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</si>
  <si>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</si>
  <si>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</si>
  <si>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</si>
  <si>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</si>
  <si>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</si>
  <si>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</si>
  <si>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</si>
  <si>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</si>
  <si>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</si>
  <si>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</si>
  <si>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</si>
  <si>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</si>
  <si>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</si>
  <si>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</si>
  <si>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</si>
  <si>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</si>
  <si>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</si>
  <si>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</si>
  <si>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</si>
  <si>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</si>
  <si>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</si>
  <si>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</si>
  <si>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</si>
  <si>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</si>
  <si>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</si>
  <si>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</si>
  <si>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</si>
  <si>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</si>
  <si>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</si>
  <si>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</si>
  <si>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</si>
  <si>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</si>
  <si>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</si>
  <si>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</si>
  <si>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</si>
  <si>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</si>
  <si>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</si>
  <si>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</si>
  <si>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</si>
  <si>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</si>
  <si>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</si>
  <si>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</si>
  <si>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</si>
  <si>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</si>
  <si>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</si>
  <si>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</si>
  <si>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</si>
  <si>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</si>
  <si>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</si>
  <si>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</si>
  <si>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</si>
  <si>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</si>
  <si>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</si>
  <si>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</si>
  <si>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</si>
  <si>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</si>
  <si>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</si>
  <si>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</si>
  <si>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</si>
  <si>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</si>
  <si>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</si>
  <si>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</si>
  <si>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</si>
  <si>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</si>
  <si>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</si>
  <si>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</si>
  <si>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</si>
  <si>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</si>
  <si>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</si>
  <si>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</si>
  <si>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</si>
  <si>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</si>
  <si>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</si>
  <si>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</si>
  <si>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</si>
  <si>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</si>
  <si>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</si>
  <si>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</si>
  <si>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</si>
  <si>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</si>
  <si>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</si>
  <si>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</si>
  <si>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</si>
  <si>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</si>
  <si>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</si>
  <si>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</si>
  <si>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</si>
  <si>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</si>
  <si>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</si>
  <si>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</si>
  <si>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</si>
  <si>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</si>
  <si>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</si>
  <si>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</si>
  <si>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</si>
  <si>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</si>
  <si>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</si>
  <si>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</si>
  <si>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</si>
  <si>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</si>
  <si>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</si>
  <si>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</si>
  <si>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</si>
  <si>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</si>
  <si>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</si>
  <si>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</si>
  <si>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</si>
  <si>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</si>
  <si>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</si>
  <si>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</si>
  <si>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</si>
  <si>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</si>
  <si>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</si>
  <si>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</si>
  <si>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</si>
  <si>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</si>
  <si>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</si>
  <si>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</si>
  <si>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</si>
  <si>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</si>
  <si>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</si>
  <si>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</si>
  <si>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</si>
  <si>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</si>
  <si>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</si>
  <si>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</si>
  <si>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</si>
  <si>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</si>
  <si>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</si>
  <si>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</si>
  <si>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</si>
  <si>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</si>
  <si>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</si>
  <si>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</si>
  <si>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</si>
  <si>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</si>
  <si>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</si>
  <si>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</si>
  <si>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</si>
  <si>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</si>
  <si>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</si>
  <si>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</si>
  <si>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</si>
  <si>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</si>
  <si>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</si>
  <si>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</si>
  <si>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</si>
  <si>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</si>
  <si>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</si>
  <si>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</si>
  <si>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</si>
  <si>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</si>
  <si>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</si>
  <si>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</si>
  <si>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</si>
  <si>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</si>
  <si>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</si>
  <si>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</si>
  <si>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</si>
  <si>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</si>
  <si>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</si>
  <si>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</si>
  <si>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</si>
  <si>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</si>
  <si>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</si>
  <si>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</si>
  <si>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</si>
  <si>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</si>
  <si>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</si>
  <si>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</si>
  <si>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</si>
  <si>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</si>
  <si>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</si>
  <si>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</si>
  <si>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</si>
  <si>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</si>
  <si>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</si>
  <si>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</si>
  <si>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</si>
  <si>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</si>
  <si>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</si>
  <si>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</si>
  <si>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</si>
  <si>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</si>
  <si>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</si>
  <si>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</si>
  <si>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</si>
  <si>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</si>
  <si>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</si>
  <si>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</si>
  <si>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</si>
  <si>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</si>
  <si>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</si>
  <si>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</si>
  <si>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</si>
  <si>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</si>
  <si>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</si>
  <si>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</si>
  <si>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</si>
  <si>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</si>
  <si>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</si>
  <si>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</si>
  <si>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</si>
  <si>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</si>
  <si>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</si>
  <si>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</si>
  <si>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</si>
  <si>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</si>
  <si>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</si>
  <si>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</si>
  <si>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</si>
  <si>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</si>
  <si>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</si>
  <si>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</si>
  <si>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</si>
  <si>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</si>
  <si>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</si>
  <si>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</si>
  <si>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</si>
  <si>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</si>
  <si>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</si>
  <si>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</si>
  <si>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</si>
  <si>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</si>
  <si>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</si>
  <si>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</si>
  <si>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</si>
  <si>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</si>
  <si>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</si>
  <si>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</si>
  <si>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</si>
  <si>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</si>
  <si>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</si>
  <si>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</si>
  <si>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</si>
  <si>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</si>
  <si>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</si>
  <si>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</si>
  <si>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</si>
  <si>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</si>
  <si>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</si>
  <si>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</si>
  <si>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</si>
  <si>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</si>
  <si>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</si>
  <si>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</si>
  <si>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</si>
  <si>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</si>
  <si>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</si>
  <si>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</si>
  <si>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</si>
  <si>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</si>
  <si>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</si>
  <si>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</si>
  <si>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</si>
  <si>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</si>
  <si>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</si>
  <si>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</si>
  <si>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</si>
  <si>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</si>
  <si>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</si>
  <si>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</si>
  <si>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</si>
  <si>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</si>
  <si>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</si>
  <si>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</si>
  <si>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</si>
  <si>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</si>
  <si>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</si>
  <si>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</si>
  <si>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</si>
  <si>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</si>
  <si>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</si>
  <si>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</si>
  <si>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</si>
  <si>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</si>
  <si>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</si>
  <si>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</si>
  <si>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</si>
  <si>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</si>
  <si>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</si>
  <si>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</si>
  <si>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</si>
  <si>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</si>
  <si>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</si>
  <si>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</si>
  <si>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</si>
  <si>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</si>
  <si>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</si>
  <si>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</si>
  <si>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</si>
  <si>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</si>
  <si>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</si>
  <si>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</si>
  <si>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</si>
  <si>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</si>
  <si>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</si>
  <si>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</si>
  <si>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</si>
  <si>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</si>
  <si>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</si>
  <si>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</si>
  <si>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</si>
  <si>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</si>
  <si>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</si>
  <si>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</si>
  <si>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</si>
  <si>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</si>
  <si>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</si>
  <si>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</si>
  <si>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</si>
  <si>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</si>
  <si>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</si>
  <si>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</si>
  <si>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</si>
  <si>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</si>
  <si>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</si>
  <si>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</si>
  <si>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</si>
  <si>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</si>
  <si>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</si>
  <si>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</si>
  <si>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</si>
  <si>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</si>
  <si>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</si>
  <si>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</si>
  <si>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</si>
  <si>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</si>
  <si>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</si>
  <si>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</si>
  <si>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</si>
  <si>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</si>
  <si>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</si>
  <si>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</si>
  <si>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</si>
  <si>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</si>
  <si>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</si>
  <si>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</si>
  <si>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</si>
  <si>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</si>
  <si>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</si>
  <si>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</si>
  <si>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</si>
  <si>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</si>
  <si>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</si>
  <si>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</si>
  <si>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</si>
  <si>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</si>
  <si>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</si>
  <si>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</si>
  <si>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</si>
  <si>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</si>
  <si>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</si>
  <si>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</si>
  <si>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</si>
  <si>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</si>
  <si>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</si>
  <si>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</si>
  <si>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</si>
  <si>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</si>
  <si>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</si>
  <si>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</si>
  <si>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</si>
  <si>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</si>
  <si>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</si>
  <si>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</si>
  <si>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</si>
  <si>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</si>
  <si>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</si>
  <si>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</si>
  <si>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</si>
  <si>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</si>
  <si>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</si>
  <si>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</si>
  <si>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</si>
  <si>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</si>
  <si>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</si>
  <si>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</si>
  <si>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</si>
  <si>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</si>
  <si>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</si>
  <si>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</si>
  <si>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</si>
  <si>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</si>
  <si>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</si>
  <si>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</si>
  <si>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</si>
  <si>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</si>
  <si>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</si>
  <si>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</si>
  <si>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</si>
  <si>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</si>
  <si>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</si>
  <si>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</si>
  <si>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</si>
  <si>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</si>
  <si>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</si>
  <si>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</si>
  <si>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</si>
  <si>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</si>
  <si>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</si>
  <si>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</si>
  <si>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</si>
  <si>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</si>
  <si>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</si>
  <si>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</si>
  <si>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</si>
  <si>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</si>
  <si>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</si>
  <si>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</si>
  <si>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</si>
  <si>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</si>
  <si>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</si>
  <si>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</si>
  <si>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</si>
  <si>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</si>
  <si>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</si>
  <si>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</si>
  <si>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</si>
  <si>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</si>
  <si>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</si>
  <si>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</si>
  <si>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</si>
  <si>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</si>
  <si>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</si>
  <si>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</si>
  <si>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</si>
  <si>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</si>
  <si>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</si>
  <si>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</si>
  <si>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</si>
  <si>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</si>
  <si>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</si>
  <si>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</si>
  <si>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</si>
  <si>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</si>
  <si>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</si>
  <si>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</si>
  <si>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</si>
  <si>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</si>
  <si>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</si>
  <si>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</si>
  <si>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</si>
  <si>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</si>
  <si>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</si>
  <si>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</si>
  <si>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</si>
  <si>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</si>
  <si>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</si>
  <si>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</si>
  <si>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</si>
  <si>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</si>
  <si>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</si>
  <si>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</si>
  <si>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</si>
  <si>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</si>
  <si>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</si>
  <si>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</si>
  <si>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</si>
  <si>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</si>
  <si>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</si>
  <si>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</si>
  <si>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</si>
  <si>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</si>
  <si>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</si>
  <si>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</si>
  <si>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</si>
  <si>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</si>
  <si>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</si>
  <si>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</si>
  <si>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</si>
  <si>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</si>
  <si>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</si>
  <si>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</si>
  <si>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</si>
  <si>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</si>
  <si>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</si>
  <si>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</si>
  <si>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</si>
  <si>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</si>
  <si>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</si>
  <si>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</si>
  <si>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</si>
  <si>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</si>
  <si>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</si>
  <si>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</si>
  <si>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</si>
  <si>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</si>
  <si>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</si>
  <si>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</si>
  <si>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</si>
  <si>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</si>
  <si>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</si>
  <si>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</si>
  <si>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</si>
  <si>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</si>
  <si>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</si>
  <si>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</si>
  <si>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</si>
  <si>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</si>
  <si>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</si>
  <si>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</si>
  <si>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</si>
  <si>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</si>
  <si>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</si>
  <si>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</si>
  <si>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</si>
  <si>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</si>
  <si>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</si>
  <si>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</si>
  <si>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</si>
  <si>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</si>
  <si>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</si>
  <si>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</si>
  <si>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</si>
  <si>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</si>
  <si>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</si>
  <si>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</si>
  <si>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</si>
  <si>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</si>
  <si>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</si>
  <si>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</si>
  <si>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</si>
  <si>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</si>
  <si>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</si>
  <si>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</si>
  <si>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</si>
  <si>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</si>
  <si>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</si>
  <si>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</si>
  <si>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</si>
  <si>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</si>
  <si>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</si>
  <si>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</si>
  <si>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</si>
  <si>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</si>
  <si>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</si>
  <si>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</si>
  <si>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</si>
  <si>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</si>
  <si>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</si>
  <si>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</si>
  <si>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</si>
  <si>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</si>
  <si>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</si>
  <si>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</si>
  <si>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</si>
  <si>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</si>
  <si>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</si>
  <si>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</si>
  <si>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</si>
  <si>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</si>
  <si>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</si>
  <si>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</si>
  <si>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</si>
  <si>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</si>
  <si>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</si>
  <si>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</si>
  <si>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</si>
  <si>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</si>
  <si>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</si>
  <si>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</si>
  <si>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</si>
  <si>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</si>
  <si>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</si>
  <si>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</si>
  <si>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</si>
  <si>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</si>
  <si>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</si>
  <si>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</si>
  <si>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</si>
  <si>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</si>
  <si>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</si>
  <si>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</si>
  <si>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</si>
  <si>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</si>
  <si>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</si>
  <si>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</si>
  <si>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</si>
  <si>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</si>
  <si>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</si>
  <si>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</si>
  <si>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</si>
  <si>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</si>
  <si>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</si>
  <si>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</si>
  <si>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</si>
  <si>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</si>
  <si>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</si>
  <si>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</si>
  <si>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</si>
  <si>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</si>
  <si>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</si>
  <si>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</si>
  <si>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</si>
  <si>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</si>
  <si>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</si>
  <si>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</si>
  <si>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</si>
  <si>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</si>
  <si>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</si>
  <si>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</si>
  <si>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</si>
  <si>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</si>
  <si>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</si>
  <si>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</si>
  <si>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</si>
  <si>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</si>
  <si>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</si>
  <si>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</si>
  <si>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</si>
  <si>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</si>
  <si>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</si>
  <si>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</si>
  <si>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</si>
  <si>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</si>
  <si>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</si>
  <si>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</si>
  <si>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</si>
  <si>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</si>
  <si>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</si>
  <si>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</si>
  <si>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</si>
  <si>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</si>
  <si>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</si>
  <si>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</si>
  <si>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</si>
  <si>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</si>
  <si>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</si>
  <si>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</si>
  <si>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</si>
  <si>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</si>
  <si>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</si>
  <si>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</si>
  <si>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</si>
  <si>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</si>
  <si>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</si>
  <si>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</si>
  <si>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</si>
  <si>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</si>
  <si>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</si>
  <si>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</si>
  <si>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</si>
  <si>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</si>
  <si>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</si>
  <si>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</si>
  <si>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</si>
  <si>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</si>
  <si>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</si>
  <si>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</si>
  <si>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</si>
  <si>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</si>
  <si>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</si>
  <si>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</si>
  <si>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</si>
  <si>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</si>
  <si>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</si>
  <si>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</si>
  <si>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</si>
  <si>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</si>
  <si>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</si>
  <si>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</si>
  <si>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</si>
  <si>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</si>
  <si>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</si>
  <si>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</si>
  <si>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</si>
  <si>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</si>
  <si>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</si>
  <si>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</si>
  <si>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</si>
  <si>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</si>
  <si>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</si>
  <si>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</si>
  <si>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</si>
  <si>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</si>
  <si>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</si>
  <si>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</si>
  <si>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</si>
  <si>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</si>
  <si>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</si>
  <si>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</si>
  <si>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</si>
  <si>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</si>
  <si>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</si>
  <si>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</si>
  <si>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</si>
  <si>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</si>
  <si>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</si>
  <si>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</si>
  <si>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</si>
  <si>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</si>
  <si>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</si>
  <si>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</si>
  <si>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</si>
  <si>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</si>
  <si>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</si>
  <si>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</si>
  <si>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</si>
  <si>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</si>
  <si>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</si>
  <si>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</si>
  <si>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</si>
  <si>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</si>
  <si>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</si>
  <si>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</si>
  <si>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</si>
  <si>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</si>
  <si>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</si>
  <si>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</si>
  <si>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</si>
  <si>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</si>
  <si>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</si>
  <si>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</si>
  <si>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</si>
  <si>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</si>
  <si>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</si>
  <si>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</si>
  <si>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</si>
  <si>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</si>
  <si>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</si>
  <si>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</si>
  <si>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</si>
  <si>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</si>
  <si>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</si>
  <si>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</si>
  <si>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</si>
  <si>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</si>
  <si>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</si>
  <si>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</si>
  <si>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</si>
  <si>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</si>
  <si>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</si>
  <si>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</si>
  <si>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</si>
  <si>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</si>
  <si>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</si>
  <si>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</si>
  <si>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</si>
  <si>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</si>
  <si>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</si>
  <si>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</si>
  <si>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</si>
  <si>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</si>
  <si>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</si>
  <si>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</si>
  <si>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</si>
  <si>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</si>
  <si>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</si>
  <si>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</si>
  <si>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</si>
  <si>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</si>
  <si>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</si>
  <si>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</si>
  <si>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</si>
  <si>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</si>
  <si>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</si>
  <si>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</si>
  <si>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</si>
  <si>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</si>
  <si>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</si>
  <si>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</si>
  <si>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</si>
  <si>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</si>
  <si>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</si>
  <si>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</si>
  <si>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</si>
  <si>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</si>
  <si>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</si>
  <si>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</si>
  <si>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</si>
  <si>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</si>
  <si>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</si>
  <si>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</si>
  <si>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</si>
  <si>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</si>
  <si>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</si>
  <si>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</si>
  <si>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</si>
  <si>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</si>
  <si>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</si>
  <si>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</si>
  <si>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</si>
  <si>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</si>
  <si>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</si>
  <si>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</si>
  <si>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</si>
  <si>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</si>
  <si>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</si>
  <si>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</si>
  <si>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</si>
  <si>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</si>
  <si>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</si>
  <si>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</si>
  <si>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</si>
  <si>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</si>
  <si>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</si>
  <si>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</si>
  <si>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</si>
  <si>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</si>
  <si>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</si>
  <si>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</si>
  <si>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</si>
  <si>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</si>
  <si>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</si>
  <si>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</si>
  <si>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</si>
  <si>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</si>
  <si>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</si>
  <si>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</si>
  <si>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</si>
  <si>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</si>
  <si>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</si>
  <si>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</si>
  <si>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</si>
  <si>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</si>
  <si>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</si>
  <si>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</si>
  <si>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</si>
  <si>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</si>
  <si>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</si>
  <si>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</si>
  <si>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</si>
  <si>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</si>
  <si>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</si>
  <si>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</si>
  <si>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</si>
  <si>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</si>
  <si>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</si>
  <si>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</si>
  <si>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</si>
  <si>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</si>
  <si>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</si>
  <si>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</si>
  <si>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</si>
  <si>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</si>
  <si>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</si>
  <si>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</si>
  <si>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</si>
  <si>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</si>
  <si>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</si>
  <si>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</si>
  <si>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</si>
  <si>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</si>
  <si>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</si>
  <si>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</si>
  <si>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</si>
  <si>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</si>
  <si>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</si>
  <si>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</si>
  <si>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</si>
  <si>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</si>
  <si>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</si>
  <si>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</si>
  <si>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</si>
  <si>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</si>
  <si>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</si>
  <si>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</si>
  <si>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</si>
  <si>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</si>
  <si>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</si>
  <si>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</si>
  <si>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</si>
  <si>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</si>
  <si>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</si>
  <si>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</si>
  <si>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</si>
  <si>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</si>
  <si>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</si>
  <si>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</si>
  <si>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</si>
  <si>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</si>
  <si>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</si>
  <si>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</si>
  <si>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</si>
  <si>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</si>
  <si>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</si>
  <si>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</si>
  <si>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</si>
  <si>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</si>
  <si>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</si>
  <si>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</si>
  <si>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</si>
  <si>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</si>
  <si>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</si>
  <si>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</si>
  <si>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</si>
  <si>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</si>
  <si>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</si>
  <si>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</si>
  <si>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</si>
  <si>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</si>
  <si>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</si>
  <si>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</si>
  <si>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</si>
  <si>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</si>
  <si>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</si>
  <si>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</si>
  <si>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</si>
  <si>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</si>
  <si>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</si>
  <si>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</si>
  <si>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</si>
  <si>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</si>
  <si>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</si>
  <si>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</si>
  <si>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</si>
  <si>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</si>
  <si>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</si>
  <si>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</si>
  <si>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</si>
  <si>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</si>
  <si>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</si>
  <si>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</si>
  <si>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</si>
  <si>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</si>
  <si>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</si>
  <si>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</si>
  <si>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</si>
  <si>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</si>
  <si>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</si>
  <si>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</si>
  <si>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</si>
  <si>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</si>
  <si>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</si>
  <si>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</si>
  <si>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</si>
  <si>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</si>
  <si>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</si>
  <si>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</si>
  <si>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</si>
  <si>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</si>
  <si>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</si>
  <si>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</si>
  <si>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</si>
  <si>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</si>
  <si>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</si>
  <si>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</si>
  <si>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</si>
  <si>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</si>
  <si>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</si>
  <si>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</si>
  <si>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</si>
  <si>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</si>
  <si>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</si>
  <si>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</si>
  <si>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</si>
  <si>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</si>
  <si>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</si>
  <si>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</si>
  <si>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</si>
  <si>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</si>
  <si>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</si>
  <si>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</si>
  <si>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</si>
  <si>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</si>
  <si>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</si>
  <si>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</si>
  <si>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</si>
  <si>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</si>
  <si>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</si>
  <si>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</si>
  <si>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</si>
  <si>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</si>
  <si>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</si>
  <si>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</si>
  <si>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</si>
  <si>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</si>
  <si>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</si>
  <si>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</si>
  <si>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</si>
  <si>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</si>
  <si>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</si>
  <si>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</si>
  <si>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</si>
  <si>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</si>
  <si>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</si>
  <si>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</si>
  <si>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</si>
  <si>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</si>
  <si>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</si>
  <si>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</si>
  <si>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</si>
  <si>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</si>
  <si>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</si>
  <si>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</si>
  <si>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</si>
  <si>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</si>
  <si>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</si>
  <si>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</si>
  <si>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</si>
  <si>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</si>
  <si>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</si>
  <si>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</si>
  <si>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</si>
  <si>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</si>
  <si>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</si>
  <si>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</si>
  <si>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</si>
  <si>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</si>
  <si>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</si>
  <si>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</si>
  <si>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</si>
  <si>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</si>
  <si>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</si>
  <si>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</si>
  <si>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</si>
  <si>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</si>
  <si>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</si>
  <si>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</si>
  <si>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</si>
  <si>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</si>
  <si>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</si>
  <si>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</si>
  <si>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</si>
  <si>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</si>
  <si>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</si>
  <si>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</si>
  <si>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</si>
  <si>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</si>
  <si>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</si>
  <si>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</si>
  <si>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</si>
  <si>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</si>
  <si>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</si>
  <si>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</si>
  <si>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</si>
  <si>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</si>
  <si>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</si>
  <si>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</si>
  <si>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</si>
  <si>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</si>
  <si>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</si>
  <si>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</si>
  <si>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</si>
  <si>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</si>
  <si>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</si>
  <si>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</si>
  <si>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</si>
  <si>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</si>
  <si>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</si>
  <si>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</si>
  <si>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</si>
  <si>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</si>
  <si>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</si>
  <si>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</si>
  <si>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</si>
  <si>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</si>
  <si>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</si>
  <si>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</si>
  <si>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</si>
  <si>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</si>
  <si>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</si>
  <si>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</si>
  <si>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</si>
  <si>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</si>
  <si>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</si>
  <si>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</si>
  <si>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</si>
  <si>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</si>
  <si>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</si>
  <si>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</si>
  <si>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</si>
  <si>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</si>
  <si>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</si>
  <si>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</si>
  <si>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</si>
  <si>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</si>
  <si>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</si>
  <si>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</si>
  <si>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</si>
  <si>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</si>
  <si>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</si>
  <si>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</si>
  <si>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</si>
  <si>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</si>
  <si>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</si>
  <si>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</si>
  <si>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</si>
  <si>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</si>
  <si>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</si>
  <si>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</si>
  <si>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</si>
  <si>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</si>
  <si>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</si>
  <si>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</si>
  <si>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</si>
  <si>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</si>
  <si>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</si>
  <si>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</si>
  <si>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</si>
  <si>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</si>
  <si>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</si>
  <si>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</si>
  <si>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</si>
  <si>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</si>
  <si>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</si>
  <si>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</si>
  <si>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</si>
  <si>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</si>
  <si>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</si>
  <si>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</si>
  <si>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</si>
  <si>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</si>
  <si>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</si>
  <si>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</si>
  <si>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</si>
  <si>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</si>
  <si>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</si>
  <si>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</si>
  <si>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</si>
  <si>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</si>
  <si>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</si>
  <si>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</si>
  <si>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</si>
  <si>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</si>
  <si>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</si>
  <si>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</si>
  <si>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</si>
  <si>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</si>
  <si>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</si>
  <si>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</si>
  <si>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</si>
  <si>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</si>
  <si>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</si>
  <si>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</si>
  <si>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</si>
  <si>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</si>
  <si>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</si>
  <si>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</si>
  <si>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</si>
  <si>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</si>
  <si>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</si>
  <si>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</si>
  <si>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</si>
  <si>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</si>
  <si>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</si>
  <si>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</si>
  <si>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</si>
  <si>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</si>
  <si>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</si>
  <si>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</si>
  <si>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</si>
  <si>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</si>
  <si>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</si>
  <si>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</si>
  <si>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</si>
  <si>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</si>
  <si>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</si>
  <si>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</si>
  <si>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</si>
  <si>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</si>
  <si>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</si>
  <si>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</si>
  <si>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</si>
  <si>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</si>
  <si>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</si>
  <si>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</si>
  <si>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</si>
  <si>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</si>
  <si>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</si>
  <si>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</si>
  <si>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</si>
  <si>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</si>
  <si>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</si>
  <si>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</si>
  <si>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</si>
  <si>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</si>
  <si>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</si>
  <si>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</si>
  <si>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</si>
  <si>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</si>
  <si>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</si>
  <si>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</si>
  <si>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</si>
  <si>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</si>
  <si>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</si>
  <si>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</si>
  <si>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</si>
  <si>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</si>
  <si>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</si>
  <si>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</si>
  <si>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</si>
  <si>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</si>
  <si>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</si>
  <si>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</si>
  <si>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</si>
  <si>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</si>
  <si>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</si>
  <si>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</si>
  <si>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</si>
  <si>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</si>
  <si>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</si>
  <si>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</si>
  <si>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</si>
  <si>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</si>
  <si>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</si>
  <si>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</si>
  <si>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</si>
  <si>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</si>
  <si>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</si>
  <si>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</si>
  <si>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</si>
  <si>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</si>
  <si>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</si>
  <si>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</si>
  <si>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</si>
  <si>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</si>
  <si>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</si>
  <si>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</si>
  <si>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</si>
  <si>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</si>
  <si>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</si>
  <si>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</si>
  <si>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</si>
  <si>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</si>
  <si>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</si>
  <si>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</si>
  <si>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</si>
  <si>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</si>
  <si>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</si>
  <si>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</si>
  <si>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</si>
  <si>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</si>
  <si>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</si>
  <si>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</si>
  <si>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</si>
  <si>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</si>
  <si>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</si>
  <si>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</si>
  <si>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</si>
  <si>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</si>
  <si>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</si>
  <si>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</si>
  <si>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</si>
  <si>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</si>
  <si>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</si>
  <si>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</si>
  <si>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</si>
  <si>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</si>
  <si>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</si>
  <si>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</si>
  <si>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</si>
  <si>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</si>
  <si>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</si>
  <si>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</si>
  <si>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</si>
  <si>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</si>
  <si>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</si>
  <si>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</si>
  <si>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</si>
  <si>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</si>
  <si>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</si>
  <si>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</si>
  <si>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</si>
  <si>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</si>
  <si>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</si>
  <si>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</si>
  <si>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</si>
  <si>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</si>
  <si>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</si>
  <si>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</si>
  <si>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</si>
  <si>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</si>
  <si>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</si>
  <si>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</si>
  <si>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</si>
  <si>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</si>
  <si>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</si>
  <si>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</si>
  <si>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</si>
  <si>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</si>
  <si>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</si>
  <si>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</si>
  <si>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</si>
  <si>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</si>
  <si>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</si>
  <si>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</si>
  <si>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</si>
  <si>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</si>
  <si>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</si>
  <si>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</si>
  <si>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</si>
  <si>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</si>
  <si>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</si>
  <si>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</si>
  <si>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</si>
  <si>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</si>
  <si>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</si>
  <si>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</si>
  <si>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</si>
  <si>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</si>
  <si>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</si>
  <si>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</si>
  <si>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</si>
  <si>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</si>
  <si>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</si>
  <si>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</si>
  <si>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</si>
  <si>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</si>
  <si>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</si>
  <si>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</si>
  <si>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</si>
  <si>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</si>
  <si>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</si>
  <si>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</si>
  <si>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</si>
  <si>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</si>
  <si>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</si>
  <si>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</si>
  <si>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</si>
  <si>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</si>
  <si>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</si>
  <si>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</si>
  <si>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</si>
  <si>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</si>
  <si>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</si>
  <si>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</si>
  <si>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</si>
  <si>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</si>
  <si>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</si>
  <si>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</si>
  <si>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</si>
  <si>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</si>
  <si>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</si>
  <si>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</si>
  <si>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</si>
  <si>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</si>
  <si>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</si>
  <si>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</si>
  <si>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</si>
  <si>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</si>
  <si>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</si>
  <si>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</si>
  <si>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</si>
  <si>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</si>
  <si>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</si>
  <si>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</si>
  <si>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</si>
  <si>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</si>
  <si>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</si>
  <si>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</si>
  <si>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</si>
  <si>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</si>
  <si>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</si>
  <si>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</si>
  <si>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</si>
  <si>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</si>
  <si>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</si>
  <si>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</si>
  <si>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</si>
  <si>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</si>
  <si>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</si>
  <si>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</si>
  <si>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</si>
  <si>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</si>
  <si>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</si>
  <si>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</si>
  <si>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</si>
  <si>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</si>
  <si>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</si>
  <si>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</si>
  <si>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</si>
  <si>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</si>
  <si>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</si>
  <si>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</si>
  <si>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</si>
  <si>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</si>
  <si>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</si>
  <si>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</si>
  <si>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</si>
  <si>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</si>
  <si>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</si>
  <si>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</si>
  <si>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</si>
  <si>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</si>
  <si>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</si>
  <si>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</si>
  <si>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</si>
  <si>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</si>
  <si>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</si>
  <si>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</si>
  <si>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</si>
  <si>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</si>
  <si>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</si>
  <si>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</si>
  <si>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</si>
  <si>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</si>
  <si>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</si>
  <si>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</si>
  <si>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</si>
  <si>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</si>
  <si>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</si>
  <si>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</si>
  <si>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</si>
  <si>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</si>
  <si>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</si>
  <si>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</si>
  <si>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</si>
  <si>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</si>
  <si>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</si>
  <si>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</si>
  <si>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</si>
  <si>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</si>
  <si>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</si>
  <si>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</si>
  <si>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</si>
  <si>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</si>
  <si>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</si>
  <si>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</si>
  <si>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</si>
  <si>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</si>
  <si>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</si>
  <si>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</si>
  <si>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</si>
  <si>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</si>
  <si>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</si>
  <si>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</si>
  <si>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</si>
  <si>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</si>
  <si>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</si>
  <si>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</si>
  <si>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</si>
  <si>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</si>
  <si>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</si>
  <si>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</si>
  <si>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</si>
  <si>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</si>
  <si>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</si>
  <si>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</si>
  <si>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</si>
  <si>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</si>
  <si>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</si>
  <si>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</si>
  <si>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</si>
  <si>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</si>
  <si>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</si>
  <si>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</si>
  <si>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</si>
  <si>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</si>
  <si>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</si>
  <si>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</si>
  <si>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</si>
  <si>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</si>
  <si>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</si>
  <si>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</si>
  <si>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</si>
  <si>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</si>
  <si>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</si>
  <si>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</si>
  <si>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</si>
  <si>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</si>
  <si>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</si>
  <si>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</si>
  <si>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</si>
  <si>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</si>
  <si>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</si>
  <si>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</si>
  <si>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</si>
  <si>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</si>
  <si>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</si>
  <si>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</si>
  <si>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</si>
  <si>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</si>
  <si>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</si>
  <si>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</si>
  <si>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</si>
  <si>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</si>
  <si>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</si>
  <si>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</si>
  <si>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</si>
  <si>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</si>
  <si>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</si>
  <si>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</si>
  <si>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</si>
  <si>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</si>
  <si>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</si>
  <si>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</si>
  <si>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</si>
  <si>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</si>
  <si>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</si>
  <si>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</si>
  <si>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</si>
  <si>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</si>
  <si>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</si>
  <si>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</si>
  <si>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</si>
  <si>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</si>
  <si>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</si>
  <si>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</si>
  <si>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</si>
  <si>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</si>
  <si>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</si>
  <si>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</si>
  <si>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</si>
  <si>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</si>
  <si>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</si>
  <si>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</si>
  <si>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</si>
  <si>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</si>
  <si>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</si>
  <si>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</si>
  <si>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</si>
  <si>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</si>
  <si>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</si>
  <si>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</si>
  <si>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</si>
  <si>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</si>
  <si>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</si>
  <si>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</si>
  <si>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</si>
  <si>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</si>
  <si>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</si>
  <si>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</si>
  <si>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</si>
  <si>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</si>
  <si>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</si>
  <si>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</si>
  <si>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</si>
  <si>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</si>
  <si>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</si>
  <si>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</si>
  <si>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</si>
  <si>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</si>
  <si>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</si>
  <si>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</si>
  <si>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</si>
  <si>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</si>
  <si>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</si>
  <si>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</si>
  <si>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</si>
  <si>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</si>
  <si>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</si>
  <si>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</si>
  <si>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</si>
  <si>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</si>
  <si>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</si>
  <si>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</si>
  <si>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</si>
  <si>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</si>
  <si>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</si>
  <si>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</si>
  <si>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</si>
  <si>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</si>
  <si>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</si>
  <si>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</si>
  <si>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</si>
  <si>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</si>
  <si>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</si>
  <si>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</si>
  <si>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</si>
  <si>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</si>
  <si>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</si>
  <si>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</si>
  <si>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</si>
  <si>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</si>
  <si>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</si>
  <si>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</si>
  <si>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</si>
  <si>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</si>
  <si>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</si>
  <si>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</si>
  <si>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</si>
  <si>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</si>
  <si>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</si>
  <si>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</si>
  <si>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</si>
  <si>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</si>
  <si>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</si>
  <si>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</si>
  <si>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</si>
  <si>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</si>
  <si>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</si>
  <si>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</si>
  <si>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</si>
  <si>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</si>
  <si>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</si>
  <si>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</si>
  <si>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</si>
  <si>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</si>
  <si>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</si>
  <si>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</si>
  <si>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</si>
  <si>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</si>
  <si>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</si>
  <si>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</si>
  <si>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</si>
  <si>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</si>
  <si>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</si>
  <si>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</si>
  <si>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</si>
  <si>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</si>
  <si>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</si>
  <si>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</si>
  <si>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</si>
  <si>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</si>
  <si>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</si>
  <si>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</si>
  <si>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</si>
  <si>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</si>
  <si>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</si>
  <si>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</si>
  <si>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</si>
  <si>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</si>
  <si>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</si>
  <si>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</si>
  <si>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</si>
  <si>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</si>
  <si>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</si>
  <si>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</si>
  <si>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</si>
  <si>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</si>
  <si>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</si>
  <si>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</si>
  <si>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</si>
  <si>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</si>
  <si>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</si>
  <si>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</si>
  <si>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</si>
  <si>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</si>
  <si>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</si>
  <si>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</si>
  <si>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</si>
  <si>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</si>
  <si>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</si>
  <si>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</si>
  <si>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</si>
  <si>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</si>
  <si>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</si>
  <si>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</si>
  <si>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</si>
  <si>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</si>
  <si>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</si>
  <si>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</si>
  <si>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</si>
  <si>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</si>
  <si>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</si>
  <si>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</si>
  <si>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</si>
  <si>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</si>
  <si>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</si>
  <si>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</si>
  <si>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</si>
  <si>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</si>
  <si>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</si>
  <si>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</si>
  <si>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</si>
  <si>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</si>
  <si>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</si>
  <si>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</si>
  <si>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</si>
  <si>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</si>
  <si>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</si>
  <si>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</si>
  <si>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</si>
  <si>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</si>
  <si>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</si>
  <si>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</si>
  <si>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</si>
  <si>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</si>
  <si>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</si>
  <si>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</si>
  <si>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</si>
  <si>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</si>
  <si>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</si>
  <si>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</si>
  <si>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</si>
  <si>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</si>
  <si>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</si>
  <si>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</si>
  <si>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</si>
  <si>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</si>
  <si>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</si>
  <si>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</si>
  <si>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</si>
  <si>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</si>
  <si>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</si>
  <si>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</si>
  <si>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</si>
  <si>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</si>
  <si>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</si>
  <si>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</si>
  <si>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</si>
  <si>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</si>
  <si>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</si>
  <si>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</si>
  <si>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</si>
  <si>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</si>
  <si>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</si>
  <si>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</si>
  <si>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</si>
  <si>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</si>
  <si>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</si>
  <si>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</si>
  <si>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</si>
  <si>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</si>
  <si>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</si>
  <si>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</si>
  <si>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</si>
  <si>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</si>
  <si>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</si>
  <si>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</si>
  <si>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</si>
  <si>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</si>
  <si>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</si>
  <si>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</si>
  <si>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</si>
  <si>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</si>
  <si>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</si>
  <si>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</si>
  <si>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</si>
  <si>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</si>
  <si>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</si>
  <si>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</si>
  <si>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</si>
  <si>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</si>
  <si>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</si>
  <si>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</si>
  <si>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</si>
  <si>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</si>
  <si>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</si>
  <si>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</si>
  <si>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</si>
  <si>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</si>
  <si>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</si>
  <si>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</si>
  <si>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</si>
  <si>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</si>
  <si>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</si>
  <si>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</si>
  <si>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</si>
  <si>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</si>
  <si>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</si>
  <si>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</si>
  <si>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</si>
  <si>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</si>
  <si>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</si>
  <si>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</si>
  <si>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</si>
  <si>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</si>
  <si>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</si>
  <si>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</si>
  <si>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</si>
  <si>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</si>
  <si>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</si>
  <si>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</si>
  <si>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</si>
  <si>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</si>
  <si>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</si>
  <si>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</si>
  <si>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</si>
  <si>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</si>
  <si>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</si>
  <si>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</si>
  <si>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</si>
  <si>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</si>
  <si>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</si>
  <si>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</si>
  <si>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</si>
  <si>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</si>
  <si>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</si>
  <si>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</si>
  <si>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</si>
  <si>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</si>
  <si>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</si>
  <si>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</si>
  <si>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</si>
  <si>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</si>
  <si>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</si>
  <si>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</si>
  <si>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</si>
  <si>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</si>
  <si>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</si>
  <si>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</si>
  <si>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</si>
  <si>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</si>
  <si>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</si>
  <si>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</si>
  <si>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</si>
  <si>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</si>
  <si>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</si>
  <si>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</si>
  <si>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</si>
  <si>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</si>
  <si>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</si>
  <si>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</si>
  <si>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</si>
  <si>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</si>
  <si>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</si>
  <si>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</si>
  <si>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</si>
  <si>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</si>
  <si>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</si>
  <si>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</si>
  <si>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</si>
  <si>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</si>
  <si>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</si>
  <si>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</si>
  <si>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</si>
  <si>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</si>
  <si>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</si>
  <si>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</si>
  <si>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</si>
  <si>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</si>
  <si>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</si>
  <si>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</si>
  <si>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</si>
  <si>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</si>
  <si>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</si>
  <si>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</si>
  <si>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</si>
  <si>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</si>
  <si>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</si>
  <si>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</si>
  <si>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</si>
  <si>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</si>
  <si>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</si>
  <si>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</si>
  <si>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</si>
  <si>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</si>
  <si>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</si>
  <si>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</si>
  <si>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</si>
  <si>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</si>
  <si>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</si>
  <si>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</si>
  <si>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</si>
  <si>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</si>
  <si>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</si>
  <si>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</si>
  <si>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</si>
  <si>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</si>
  <si>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</si>
  <si>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</si>
  <si>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</si>
  <si>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</si>
  <si>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</si>
  <si>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</si>
  <si>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</si>
  <si>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</si>
  <si>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</si>
  <si>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</si>
  <si>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</si>
  <si>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</si>
  <si>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</si>
  <si>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</si>
  <si>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</si>
  <si>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</si>
  <si>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</si>
  <si>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</si>
  <si>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</si>
  <si>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</si>
  <si>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</si>
  <si>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</si>
  <si>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</si>
  <si>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</si>
  <si>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</si>
  <si>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</si>
  <si>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</si>
  <si>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</si>
  <si>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</si>
  <si>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</si>
  <si>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</si>
  <si>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</si>
  <si>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</si>
  <si>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</si>
  <si>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</si>
  <si>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</si>
  <si>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</si>
  <si>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</si>
  <si>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</si>
  <si>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</si>
  <si>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</si>
  <si>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</si>
  <si>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</si>
  <si>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</si>
  <si>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</si>
  <si>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</si>
  <si>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</si>
  <si>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</si>
  <si>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</si>
  <si>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</si>
  <si>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</si>
  <si>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</si>
  <si>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</si>
  <si>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</si>
  <si>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</si>
  <si>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</si>
  <si>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</si>
  <si>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</si>
  <si>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</si>
  <si>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</si>
  <si>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</si>
  <si>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</si>
  <si>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</si>
  <si>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</si>
  <si>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</si>
  <si>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</si>
  <si>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</si>
  <si>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</si>
  <si>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</si>
  <si>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</si>
  <si>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</si>
  <si>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</si>
  <si>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</si>
  <si>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</si>
  <si>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</si>
  <si>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</si>
  <si>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</si>
  <si>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</si>
  <si>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</si>
  <si>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</si>
  <si>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</si>
  <si>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</si>
  <si>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</si>
  <si>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</si>
  <si>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</si>
  <si>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</si>
  <si>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</si>
  <si>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</si>
  <si>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</si>
  <si>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</si>
  <si>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</si>
  <si>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</si>
  <si>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</si>
  <si>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</si>
  <si>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</si>
  <si>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</si>
  <si>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</si>
  <si>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</si>
  <si>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</si>
  <si>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</si>
  <si>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</si>
  <si>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</si>
  <si>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</si>
  <si>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</si>
  <si>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</si>
  <si>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</si>
  <si>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</si>
  <si>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</si>
  <si>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</si>
  <si>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</si>
  <si>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</si>
  <si>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</si>
  <si>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</si>
  <si>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</si>
  <si>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</si>
  <si>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</si>
  <si>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</si>
  <si>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</si>
  <si>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</si>
  <si>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</si>
  <si>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</si>
  <si>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</si>
  <si>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</si>
  <si>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</si>
  <si>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</si>
  <si>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</si>
  <si>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</si>
  <si>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</si>
  <si>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</si>
  <si>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</si>
  <si>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</si>
  <si>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</si>
  <si>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</si>
  <si>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</si>
  <si>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</si>
  <si>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</si>
  <si>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</si>
  <si>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</si>
  <si>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</si>
  <si>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</si>
  <si>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</si>
  <si>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</si>
  <si>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</si>
  <si>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</si>
  <si>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</si>
  <si>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</si>
  <si>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</si>
  <si>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</si>
  <si>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</si>
  <si>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</si>
  <si>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</si>
  <si>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</si>
  <si>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</si>
  <si>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</si>
  <si>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</si>
  <si>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</si>
  <si>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</si>
  <si>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</si>
  <si>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</si>
  <si>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</si>
  <si>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</si>
  <si>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</si>
  <si>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</si>
  <si>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</si>
  <si>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</si>
  <si>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</si>
  <si>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</si>
  <si>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</si>
  <si>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</si>
  <si>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</si>
  <si>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</si>
  <si>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</si>
  <si>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</si>
  <si>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</si>
  <si>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</si>
  <si>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</si>
  <si>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</si>
  <si>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</si>
  <si>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</si>
  <si>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</si>
  <si>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</si>
  <si>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</si>
  <si>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</si>
  <si>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</si>
  <si>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</si>
  <si>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</si>
  <si>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</si>
  <si>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</si>
  <si>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</si>
  <si>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</si>
  <si>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</si>
  <si>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</si>
  <si>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</si>
  <si>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</si>
  <si>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</si>
  <si>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</si>
  <si>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</si>
  <si>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</si>
  <si>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</si>
  <si>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</si>
  <si>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</si>
  <si>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</si>
  <si>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</si>
  <si>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</si>
  <si>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</si>
  <si>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</si>
  <si>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</si>
  <si>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</si>
  <si>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</si>
  <si>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</si>
  <si>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</si>
  <si>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</si>
  <si>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</si>
  <si>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</si>
  <si>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</si>
  <si>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</si>
  <si>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</si>
  <si>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</si>
  <si>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</si>
  <si>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</si>
  <si>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</si>
  <si>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</si>
  <si>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</si>
  <si>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</si>
  <si>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</si>
  <si>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</si>
  <si>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</si>
  <si>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</si>
  <si>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</si>
  <si>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</si>
  <si>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</si>
  <si>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</si>
  <si>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</si>
  <si>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</si>
  <si>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</si>
  <si>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</si>
  <si>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</si>
  <si>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</si>
  <si>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</si>
  <si>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</si>
  <si>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</si>
  <si>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</si>
  <si>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</si>
  <si>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</si>
  <si>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</si>
  <si>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</si>
  <si>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</si>
  <si>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</si>
  <si>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</si>
  <si>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</si>
  <si>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</si>
  <si>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</si>
  <si>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</si>
  <si>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</si>
  <si>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</si>
  <si>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</si>
  <si>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</si>
  <si>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</si>
  <si>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</si>
  <si>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</si>
  <si>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</si>
  <si>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</si>
  <si>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</si>
  <si>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</si>
  <si>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</si>
  <si>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</si>
  <si>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</si>
  <si>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</si>
  <si>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</si>
  <si>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</si>
  <si>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</si>
  <si>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</si>
  <si>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</si>
  <si>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</si>
  <si>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</si>
  <si>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</si>
  <si>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</si>
  <si>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</si>
  <si>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</si>
  <si>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</si>
  <si>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</si>
  <si>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</si>
  <si>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</si>
  <si>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</si>
  <si>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</si>
  <si>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</si>
  <si>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</si>
  <si>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</si>
  <si>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</si>
  <si>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</si>
  <si>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</si>
  <si>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</si>
  <si>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</si>
  <si>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</si>
  <si>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</si>
  <si>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</si>
  <si>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</si>
  <si>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</si>
  <si>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</si>
  <si>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</si>
  <si>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</si>
  <si>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</si>
  <si>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</si>
  <si>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</si>
  <si>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</si>
  <si>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</si>
  <si>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</si>
  <si>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</si>
  <si>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</si>
  <si>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</si>
  <si>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</si>
  <si>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</si>
  <si>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</si>
  <si>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</si>
  <si>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</si>
  <si>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</si>
  <si>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</si>
  <si>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</si>
  <si>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</si>
  <si>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</si>
  <si>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</si>
  <si>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</si>
  <si>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</si>
  <si>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</si>
  <si>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</si>
  <si>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</si>
  <si>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</si>
  <si>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</si>
  <si>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</si>
  <si>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</si>
  <si>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</si>
  <si>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</si>
  <si>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</si>
  <si>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</si>
  <si>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</si>
  <si>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</si>
  <si>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</si>
  <si>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</si>
  <si>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</si>
  <si>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</si>
  <si>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</si>
  <si>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</si>
  <si>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</si>
  <si>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</si>
  <si>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</si>
  <si>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</si>
  <si>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</si>
  <si>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</si>
  <si>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</si>
  <si>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</si>
  <si>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</si>
  <si>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</si>
  <si>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</si>
  <si>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</si>
  <si>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</si>
  <si>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</si>
  <si>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</si>
  <si>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</si>
  <si>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</si>
  <si>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</si>
  <si>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</si>
  <si>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</si>
  <si>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</si>
  <si>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</si>
  <si>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</si>
  <si>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</si>
  <si>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</si>
  <si>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</si>
  <si>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</si>
  <si>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</si>
  <si>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</si>
  <si>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</si>
  <si>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</si>
  <si>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</si>
  <si>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</si>
  <si>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</si>
  <si>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</si>
  <si>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</si>
  <si>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</si>
  <si>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</si>
  <si>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</si>
  <si>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</si>
  <si>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</si>
  <si>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</si>
  <si>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</si>
  <si>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</si>
  <si>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</si>
  <si>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</si>
  <si>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</si>
  <si>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</si>
  <si>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</si>
  <si>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</si>
  <si>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</si>
  <si>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</si>
  <si>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</si>
  <si>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</si>
  <si>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</si>
  <si>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</si>
  <si>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</si>
  <si>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</si>
  <si>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</si>
  <si>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</si>
  <si>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</si>
  <si>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</si>
  <si>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</si>
  <si>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</si>
  <si>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</si>
  <si>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</si>
  <si>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</si>
  <si>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</si>
  <si>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</si>
  <si>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</si>
  <si>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</si>
  <si>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</si>
  <si>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</si>
  <si>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</si>
  <si>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</si>
  <si>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</si>
  <si>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</si>
  <si>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</si>
  <si>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</si>
  <si>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</si>
  <si>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</si>
  <si>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</si>
  <si>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</si>
  <si>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</si>
  <si>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</si>
  <si>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</si>
  <si>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</si>
  <si>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</si>
  <si>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</si>
  <si>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</si>
  <si>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</si>
  <si>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</si>
  <si>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</si>
  <si>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</si>
  <si>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</si>
  <si>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</si>
  <si>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</si>
  <si>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</si>
  <si>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</si>
  <si>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</si>
  <si>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</si>
  <si>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</si>
  <si>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</si>
  <si>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</si>
  <si>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</si>
  <si>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</si>
  <si>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</si>
  <si>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</si>
  <si>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</si>
  <si>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</si>
  <si>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</si>
  <si>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</si>
  <si>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</si>
  <si>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</si>
  <si>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</si>
  <si>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</si>
  <si>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</si>
  <si>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</si>
  <si>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</si>
  <si>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</si>
  <si>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</si>
  <si>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</si>
  <si>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</si>
  <si>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</si>
  <si>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</si>
  <si>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</si>
  <si>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</si>
  <si>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</si>
  <si>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</si>
  <si>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</si>
  <si>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</si>
  <si>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</si>
  <si>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</si>
  <si>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</si>
  <si>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</si>
  <si>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</si>
  <si>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</si>
  <si>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</si>
  <si>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</si>
  <si>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</si>
  <si>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</si>
  <si>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</si>
  <si>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</si>
  <si>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</si>
  <si>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</si>
  <si>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</si>
  <si>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</si>
  <si>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</si>
  <si>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</si>
  <si>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</si>
  <si>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</si>
  <si>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</si>
  <si>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</si>
  <si>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</si>
  <si>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</si>
  <si>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</si>
  <si>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</si>
  <si>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</si>
  <si>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</si>
  <si>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</si>
  <si>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</si>
  <si>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</si>
  <si>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</si>
  <si>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</si>
  <si>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</si>
  <si>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</si>
  <si>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</si>
  <si>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</si>
  <si>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</si>
  <si>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</si>
  <si>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</si>
  <si>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</si>
  <si>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</si>
  <si>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</si>
  <si>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</si>
  <si>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</si>
  <si>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</si>
  <si>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</si>
  <si>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</si>
  <si>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</si>
  <si>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</si>
  <si>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</si>
  <si>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</si>
  <si>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</si>
  <si>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</si>
  <si>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</si>
  <si>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</si>
  <si>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</si>
  <si>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</si>
  <si>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</si>
  <si>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</si>
  <si>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</si>
  <si>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</si>
  <si>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</si>
  <si>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</si>
  <si>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</si>
  <si>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</si>
  <si>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</si>
  <si>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</si>
  <si>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</si>
  <si>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</si>
  <si>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</si>
  <si>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</si>
  <si>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</si>
  <si>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</si>
  <si>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</si>
  <si>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</si>
  <si>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</si>
  <si>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</si>
  <si>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</si>
  <si>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</si>
  <si>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</si>
  <si>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</si>
  <si>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</si>
  <si>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</si>
  <si>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</si>
  <si>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</si>
  <si>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</si>
  <si>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</si>
  <si>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</si>
  <si>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</si>
  <si>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</si>
  <si>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</si>
  <si>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</si>
  <si>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</si>
  <si>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</si>
  <si>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</si>
  <si>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</si>
  <si>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</si>
  <si>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</si>
  <si>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</si>
  <si>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</si>
  <si>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</si>
  <si>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</si>
  <si>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</si>
  <si>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</si>
  <si>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</si>
  <si>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</si>
  <si>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</si>
  <si>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</si>
  <si>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</si>
  <si>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</si>
  <si>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</si>
  <si>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</si>
  <si>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</si>
  <si>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</si>
  <si>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</si>
  <si>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</si>
  <si>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</si>
  <si>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</si>
  <si>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</si>
  <si>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</si>
  <si>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</si>
  <si>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</si>
  <si>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</si>
  <si>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</si>
  <si>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</si>
  <si>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</si>
  <si>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</si>
  <si>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</si>
  <si>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</si>
  <si>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</si>
  <si>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</si>
  <si>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</si>
  <si>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</si>
  <si>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</si>
  <si>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</si>
  <si>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</si>
  <si>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</si>
  <si>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</si>
  <si>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</si>
  <si>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</si>
  <si>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</si>
  <si>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</si>
  <si>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</si>
  <si>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</si>
  <si>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</si>
  <si>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</si>
  <si>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</si>
  <si>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</si>
  <si>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</si>
  <si>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</si>
  <si>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</si>
  <si>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</si>
  <si>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</si>
  <si>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</si>
  <si>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</si>
  <si>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</si>
  <si>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</si>
  <si>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</si>
  <si>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</si>
  <si>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</si>
  <si>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</si>
  <si>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</si>
  <si>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</si>
  <si>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</si>
  <si>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</si>
  <si>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</si>
  <si>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</si>
  <si>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</si>
  <si>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</si>
  <si>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</si>
  <si>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</si>
  <si>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</si>
  <si>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</si>
  <si>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</si>
  <si>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</si>
  <si>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</si>
  <si>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</si>
  <si>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</si>
  <si>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</si>
  <si>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</si>
  <si>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</si>
  <si>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</si>
  <si>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</si>
  <si>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</si>
  <si>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</si>
  <si>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</si>
  <si>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</si>
  <si>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</si>
  <si>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</si>
  <si>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</si>
  <si>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</si>
  <si>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</si>
  <si>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</si>
  <si>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</si>
  <si>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</si>
  <si>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</si>
  <si>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</si>
  <si>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</si>
  <si>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</si>
  <si>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</si>
  <si>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</si>
  <si>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</si>
  <si>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</si>
  <si>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</si>
  <si>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</si>
  <si>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</si>
  <si>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</si>
  <si>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</si>
  <si>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</si>
  <si>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</si>
  <si>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</si>
  <si>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</si>
  <si>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</si>
  <si>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</si>
  <si>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</si>
  <si>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</si>
  <si>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</si>
  <si>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</si>
  <si>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</si>
  <si>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</si>
  <si>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</si>
  <si>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</si>
  <si>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</si>
  <si>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</si>
  <si>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</si>
  <si>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</si>
  <si>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</si>
  <si>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</si>
  <si>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</si>
  <si>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</si>
  <si>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</si>
  <si>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</si>
  <si>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</si>
  <si>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</si>
  <si>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</si>
  <si>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</si>
  <si>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</si>
  <si>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</si>
  <si>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</si>
  <si>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</si>
  <si>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</si>
  <si>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</si>
  <si>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</si>
  <si>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</si>
  <si>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</si>
  <si>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</si>
  <si>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</si>
  <si>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</si>
  <si>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</si>
  <si>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</si>
  <si>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</si>
  <si>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</si>
  <si>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</si>
  <si>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</si>
  <si>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</si>
  <si>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</si>
  <si>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</si>
  <si>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</si>
  <si>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</si>
  <si>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</si>
  <si>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</si>
  <si>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</si>
  <si>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</si>
  <si>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</si>
  <si>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</si>
  <si>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</si>
  <si>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</si>
  <si>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</si>
  <si>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</si>
  <si>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</si>
  <si>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</si>
  <si>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</si>
  <si>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</si>
  <si>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</si>
  <si>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</si>
  <si>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</si>
  <si>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</si>
  <si>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</si>
  <si>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</si>
  <si>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</si>
  <si>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</si>
  <si>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</si>
  <si>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</si>
  <si>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</si>
  <si>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</si>
  <si>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</si>
  <si>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</si>
  <si>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</si>
  <si>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</si>
  <si>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</si>
  <si>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</si>
  <si>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</si>
  <si>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</si>
  <si>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</si>
  <si>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</si>
  <si>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</si>
  <si>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</si>
  <si>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</si>
  <si>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</si>
  <si>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</si>
  <si>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</si>
  <si>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</si>
  <si>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</si>
  <si>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</si>
  <si>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</si>
  <si>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</si>
  <si>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</si>
  <si>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</si>
  <si>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</si>
  <si>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</si>
  <si>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</si>
  <si>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</si>
  <si>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</si>
  <si>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</si>
  <si>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</si>
  <si>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</si>
  <si>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</si>
  <si>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</si>
  <si>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</si>
  <si>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</si>
  <si>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</si>
  <si>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</si>
  <si>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</si>
  <si>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</si>
  <si>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</si>
  <si>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</si>
  <si>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</si>
  <si>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</si>
  <si>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</si>
  <si>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</si>
  <si>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</si>
  <si>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</si>
  <si>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</si>
  <si>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</si>
  <si>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</si>
  <si>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</si>
  <si>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</si>
  <si>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</si>
  <si>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</si>
  <si>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</si>
  <si>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</si>
  <si>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</si>
  <si>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</si>
  <si>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</si>
  <si>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</si>
  <si>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</si>
  <si>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</si>
  <si>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</si>
  <si>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</si>
  <si>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</si>
  <si>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</si>
  <si>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</si>
  <si>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</si>
  <si>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</si>
  <si>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</si>
  <si>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</si>
  <si>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</si>
  <si>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</si>
  <si>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</si>
  <si>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</si>
  <si>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</si>
  <si>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</si>
  <si>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</si>
  <si>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</si>
  <si>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</si>
  <si>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</si>
  <si>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</si>
  <si>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</si>
  <si>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</si>
  <si>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</si>
  <si>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</si>
  <si>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</si>
  <si>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</si>
  <si>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</si>
  <si>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</si>
  <si>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</si>
  <si>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</si>
  <si>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</si>
  <si>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</si>
  <si>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</si>
  <si>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</si>
  <si>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</si>
  <si>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</si>
  <si>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</si>
  <si>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</si>
  <si>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</si>
  <si>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</si>
  <si>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</si>
  <si>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</si>
  <si>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</si>
  <si>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</si>
  <si>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</si>
  <si>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</si>
  <si>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</si>
  <si>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</si>
  <si>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</si>
  <si>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</si>
  <si>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</si>
  <si>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</si>
  <si>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</si>
  <si>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</si>
  <si>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</si>
  <si>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</si>
  <si>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</si>
  <si>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</si>
  <si>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</si>
  <si>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</si>
  <si>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</si>
  <si>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</si>
  <si>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</si>
  <si>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</si>
  <si>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</si>
  <si>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</si>
  <si>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</si>
  <si>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</si>
  <si>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</si>
  <si>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</si>
  <si>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</si>
  <si>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</si>
  <si>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</si>
  <si>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</si>
  <si>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</si>
  <si>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</si>
  <si>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</si>
  <si>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</si>
  <si>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</si>
  <si>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</si>
  <si>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</si>
  <si>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</si>
  <si>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</si>
  <si>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</si>
  <si>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</si>
  <si>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</si>
  <si>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</si>
  <si>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</si>
  <si>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</si>
  <si>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</si>
  <si>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</si>
  <si>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</si>
  <si>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</si>
  <si>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</si>
  <si>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</si>
  <si>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</si>
  <si>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</si>
  <si>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</si>
  <si>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</si>
  <si>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</si>
  <si>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</si>
  <si>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</si>
  <si>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</si>
  <si>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</si>
  <si>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</si>
  <si>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</si>
  <si>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</si>
  <si>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</si>
  <si>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</si>
  <si>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</si>
  <si>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</si>
  <si>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</si>
  <si>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</si>
  <si>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</si>
  <si>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</si>
  <si>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</si>
  <si>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</si>
  <si>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</si>
  <si>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</si>
  <si>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</si>
  <si>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</si>
  <si>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</si>
  <si>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</si>
  <si>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</si>
  <si>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</si>
  <si>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</si>
  <si>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</si>
  <si>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</si>
  <si>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</si>
  <si>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</si>
  <si>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</si>
  <si>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</si>
  <si>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</si>
  <si>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</si>
  <si>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</si>
  <si>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</si>
  <si>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</si>
  <si>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</si>
  <si>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</si>
  <si>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</si>
  <si>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</si>
  <si>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</si>
  <si>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</si>
  <si>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</si>
  <si>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</si>
  <si>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</si>
  <si>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</si>
  <si>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</si>
  <si>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</si>
  <si>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</si>
  <si>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</si>
  <si>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</si>
  <si>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</si>
  <si>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</si>
  <si>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</si>
  <si>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</si>
  <si>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</si>
  <si>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</si>
  <si>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</si>
  <si>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</si>
  <si>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</si>
  <si>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</si>
  <si>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</si>
  <si>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</si>
  <si>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</si>
  <si>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</si>
  <si>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</si>
  <si>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</si>
  <si>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</si>
  <si>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</si>
  <si>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</si>
  <si>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</si>
  <si>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</si>
  <si>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</si>
  <si>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</si>
  <si>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</si>
  <si>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</si>
  <si>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</si>
  <si>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</si>
  <si>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</si>
  <si>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</si>
  <si>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</si>
  <si>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</si>
  <si>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</si>
  <si>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</si>
  <si>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</si>
  <si>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</si>
  <si>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</si>
  <si>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</si>
  <si>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</si>
  <si>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</si>
  <si>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</si>
  <si>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</si>
  <si>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</si>
  <si>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</si>
  <si>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</si>
  <si>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</si>
  <si>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</si>
  <si>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</si>
  <si>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</si>
  <si>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</si>
  <si>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</si>
  <si>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</si>
  <si>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</si>
  <si>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</si>
  <si>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</si>
  <si>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</si>
  <si>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</si>
  <si>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</si>
  <si>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</si>
  <si>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</si>
  <si>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</si>
  <si>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</si>
  <si>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</si>
  <si>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</si>
  <si>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</si>
  <si>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</si>
  <si>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</si>
  <si>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</si>
  <si>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</si>
  <si>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</si>
  <si>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</si>
  <si>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</si>
  <si>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</si>
  <si>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</si>
  <si>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</si>
  <si>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</si>
  <si>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</si>
  <si>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</si>
  <si>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</si>
  <si>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</si>
  <si>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</si>
  <si>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</si>
  <si>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</si>
  <si>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</si>
  <si>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</si>
  <si>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</si>
  <si>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</si>
  <si>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</si>
  <si>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</si>
  <si>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</si>
  <si>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</si>
  <si>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</si>
  <si>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</si>
  <si>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</si>
  <si>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</si>
  <si>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</si>
  <si>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</si>
  <si>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</si>
  <si>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</si>
  <si>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</si>
  <si>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</si>
  <si>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</si>
  <si>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</si>
  <si>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</si>
  <si>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</si>
  <si>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</si>
  <si>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</si>
  <si>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</si>
  <si>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</si>
  <si>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</si>
  <si>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</si>
  <si>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</si>
  <si>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</si>
  <si>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</si>
  <si>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</si>
  <si>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</si>
  <si>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</si>
  <si>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</si>
  <si>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</si>
  <si>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</si>
  <si>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</si>
  <si>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</si>
  <si>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</si>
  <si>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</si>
  <si>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</si>
  <si>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</si>
  <si>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</si>
  <si>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</si>
  <si>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</si>
  <si>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</si>
  <si>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</si>
  <si>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</si>
  <si>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</si>
  <si>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</si>
  <si>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</si>
  <si>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</si>
  <si>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</si>
  <si>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</si>
  <si>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</si>
  <si>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</si>
  <si>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</si>
  <si>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</si>
  <si>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</si>
  <si>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</si>
  <si>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</si>
  <si>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</si>
  <si>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</si>
  <si>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</si>
  <si>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</si>
  <si>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</si>
  <si>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</si>
  <si>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</si>
  <si>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</si>
  <si>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</si>
  <si>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</si>
  <si>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</si>
  <si>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</si>
  <si>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</si>
  <si>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</si>
  <si>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</si>
  <si>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</si>
  <si>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</si>
  <si>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</si>
  <si>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</si>
  <si>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</si>
  <si>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</si>
  <si>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</si>
  <si>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</si>
  <si>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</si>
  <si>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</si>
  <si>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</si>
  <si>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</si>
  <si>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</si>
  <si>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</si>
  <si>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</si>
  <si>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</si>
  <si>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</si>
  <si>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</si>
  <si>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</si>
  <si>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</si>
  <si>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</si>
  <si>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</si>
  <si>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</si>
  <si>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</si>
  <si>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</si>
  <si>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</si>
  <si>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</si>
  <si>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</si>
  <si>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</si>
  <si>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</si>
  <si>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</si>
  <si>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</si>
  <si>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</si>
  <si>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</si>
  <si>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</si>
  <si>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</si>
  <si>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</si>
  <si>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</si>
  <si>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</si>
  <si>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</si>
  <si>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</si>
  <si>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</si>
  <si>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</si>
  <si>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</si>
  <si>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</si>
  <si>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</si>
  <si>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</si>
  <si>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</si>
  <si>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</si>
  <si>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</si>
  <si>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</si>
  <si>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</si>
  <si>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</si>
  <si>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</si>
  <si>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</si>
  <si>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</si>
  <si>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</si>
  <si>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</si>
  <si>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</si>
  <si>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</si>
  <si>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</si>
  <si>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</si>
  <si>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</si>
  <si>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</si>
  <si>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</si>
  <si>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</si>
  <si>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</si>
  <si>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</si>
  <si>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</si>
  <si>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</si>
  <si>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</si>
  <si>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</si>
  <si>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</si>
  <si>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</si>
  <si>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</si>
  <si>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</si>
  <si>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</si>
  <si>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</si>
  <si>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</si>
  <si>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</si>
  <si>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</si>
  <si>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</si>
  <si>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</si>
  <si>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</si>
  <si>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</si>
  <si>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</si>
  <si>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</si>
  <si>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</si>
  <si>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</si>
  <si>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</si>
  <si>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</si>
  <si>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</si>
  <si>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</si>
  <si>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</si>
  <si>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</si>
  <si>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</si>
  <si>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</si>
  <si>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</si>
  <si>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</si>
  <si>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</si>
  <si>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</si>
  <si>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</si>
  <si>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</si>
  <si>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</si>
  <si>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</si>
  <si>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</si>
  <si>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</si>
  <si>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</si>
  <si>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</si>
  <si>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</si>
  <si>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</si>
  <si>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</si>
  <si>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</si>
  <si>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</si>
  <si>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</si>
  <si>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</si>
  <si>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</si>
  <si>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</si>
  <si>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</si>
  <si>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</si>
  <si>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</si>
  <si>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</si>
  <si>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</si>
  <si>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</si>
  <si>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</si>
  <si>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</si>
  <si>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</si>
  <si>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</si>
  <si>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</si>
  <si>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</si>
  <si>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</si>
  <si>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</si>
  <si>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</si>
  <si>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</si>
  <si>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</si>
  <si>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</si>
  <si>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</si>
  <si>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</si>
  <si>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</si>
  <si>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</si>
  <si>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</si>
  <si>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</si>
  <si>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</si>
  <si>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</si>
  <si>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</si>
  <si>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</si>
  <si>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</si>
  <si>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</si>
  <si>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</si>
  <si>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</si>
  <si>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</si>
  <si>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</si>
  <si>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</si>
  <si>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</si>
  <si>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</si>
  <si>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</si>
  <si>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</si>
  <si>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</si>
  <si>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</si>
  <si>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</si>
  <si>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</si>
  <si>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</si>
  <si>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</si>
  <si>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</si>
  <si>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</si>
  <si>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</si>
  <si>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</si>
  <si>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</si>
  <si>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</si>
  <si>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</si>
  <si>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</si>
  <si>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</si>
  <si>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</si>
  <si>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</si>
  <si>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</si>
  <si>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</si>
  <si>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</si>
  <si>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</si>
  <si>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</si>
  <si>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</si>
  <si>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</si>
  <si>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</si>
  <si>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</si>
  <si>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</si>
  <si>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</si>
  <si>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</si>
  <si>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</si>
  <si>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</si>
  <si>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</si>
  <si>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</si>
  <si>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</si>
  <si>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</si>
  <si>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</si>
  <si>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</si>
  <si>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</si>
  <si>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</si>
  <si>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</si>
  <si>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</si>
  <si>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</si>
  <si>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</si>
  <si>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</si>
  <si>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</si>
  <si>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</si>
  <si>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</si>
  <si>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</si>
  <si>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</si>
  <si>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</si>
  <si>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</si>
  <si>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</si>
  <si>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</si>
  <si>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</si>
  <si>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</si>
  <si>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</si>
  <si>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</si>
  <si>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</si>
  <si>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</si>
  <si>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</si>
  <si>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</si>
  <si>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</si>
  <si>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</si>
  <si>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</si>
  <si>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</si>
  <si>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</si>
  <si>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</si>
  <si>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</si>
  <si>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</si>
  <si>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</si>
  <si>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</si>
  <si>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</si>
  <si>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</si>
  <si>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</si>
  <si>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</si>
  <si>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</si>
  <si>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</si>
  <si>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</si>
  <si>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</si>
  <si>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</si>
  <si>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</si>
  <si>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</si>
  <si>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</si>
  <si>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</si>
  <si>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</si>
  <si>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</si>
  <si>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</si>
  <si>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</si>
  <si>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</si>
  <si>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</si>
  <si>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</si>
  <si>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</si>
  <si>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</si>
  <si>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</si>
  <si>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</si>
  <si>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</si>
  <si>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</si>
  <si>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</si>
  <si>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</si>
  <si>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</si>
  <si>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</si>
  <si>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</si>
  <si>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</si>
  <si>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</si>
  <si>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</si>
  <si>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</si>
  <si>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</si>
  <si>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</si>
  <si>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</si>
  <si>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</si>
  <si>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</si>
  <si>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</si>
  <si>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</si>
  <si>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</si>
  <si>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</si>
  <si>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</si>
  <si>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</si>
  <si>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</si>
  <si>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</si>
  <si>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</si>
  <si>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</si>
  <si>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</si>
  <si>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</si>
  <si>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</si>
  <si>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</si>
  <si>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</si>
  <si>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</si>
  <si>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</si>
  <si>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</si>
  <si>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</si>
  <si>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</si>
  <si>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</si>
  <si>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</si>
  <si>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</si>
  <si>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</si>
  <si>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</si>
  <si>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</si>
  <si>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</si>
  <si>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</si>
  <si>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</si>
  <si>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</si>
  <si>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</si>
  <si>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</si>
  <si>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</si>
  <si>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</si>
  <si>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</si>
  <si>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</si>
  <si>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</si>
  <si>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</si>
  <si>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</si>
  <si>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</si>
  <si>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</si>
  <si>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</si>
  <si>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</si>
  <si>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</si>
  <si>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</si>
  <si>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</si>
  <si>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</si>
  <si>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</si>
  <si>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</si>
  <si>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</si>
  <si>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</si>
  <si>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</si>
  <si>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</si>
  <si>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</si>
  <si>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</si>
  <si>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</si>
  <si>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</si>
  <si>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</si>
  <si>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</si>
  <si>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</si>
  <si>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</si>
  <si>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</si>
  <si>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</si>
  <si>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</si>
  <si>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</si>
  <si>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</si>
  <si>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</si>
  <si>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</si>
  <si>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</si>
  <si>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</si>
  <si>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</si>
  <si>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</si>
  <si>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</si>
  <si>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</si>
  <si>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</si>
  <si>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</si>
  <si>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</si>
  <si>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</si>
  <si>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</si>
  <si>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</si>
  <si>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</si>
  <si>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</si>
  <si>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</si>
  <si>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</si>
  <si>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</si>
  <si>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</si>
  <si>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</si>
  <si>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</si>
  <si>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</si>
  <si>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</si>
  <si>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</si>
  <si>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</si>
  <si>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</si>
  <si>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</si>
  <si>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</si>
  <si>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</si>
  <si>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</si>
  <si>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</si>
  <si>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</si>
  <si>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</si>
  <si>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</si>
  <si>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</si>
  <si>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</si>
  <si>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</si>
  <si>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</si>
  <si>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</si>
  <si>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</si>
  <si>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</si>
  <si>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</si>
  <si>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</si>
  <si>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</si>
  <si>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</si>
  <si>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</si>
  <si>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</si>
  <si>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</si>
  <si>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</si>
  <si>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</si>
  <si>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</si>
  <si>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</si>
  <si>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</si>
  <si>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</si>
  <si>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</si>
  <si>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</si>
  <si>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</si>
  <si>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</si>
  <si>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</si>
  <si>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</si>
  <si>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</si>
  <si>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</si>
  <si>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</si>
  <si>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</si>
  <si>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</si>
  <si>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</si>
  <si>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</si>
  <si>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</si>
  <si>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</si>
  <si>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</si>
  <si>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</si>
  <si>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</si>
  <si>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</si>
  <si>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</si>
  <si>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</si>
  <si>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</si>
  <si>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</si>
  <si>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</si>
  <si>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</si>
  <si>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</si>
  <si>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</si>
  <si>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</si>
  <si>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</si>
  <si>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</si>
  <si>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</si>
  <si>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</si>
  <si>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</si>
  <si>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</si>
  <si>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</si>
  <si>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</si>
  <si>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</si>
  <si>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</si>
  <si>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</si>
  <si>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</si>
  <si>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</si>
  <si>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</si>
  <si>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</si>
  <si>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</si>
  <si>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</si>
  <si>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</si>
  <si>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</si>
  <si>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</si>
  <si>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</si>
  <si>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</si>
  <si>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</si>
  <si>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</si>
  <si>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</si>
  <si>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</si>
  <si>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</si>
  <si>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</si>
  <si>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</si>
  <si>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</si>
  <si>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</si>
  <si>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</si>
  <si>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</si>
  <si>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</si>
  <si>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</si>
  <si>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</si>
  <si>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</si>
  <si>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</si>
  <si>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</si>
  <si>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</si>
  <si>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</si>
  <si>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</si>
  <si>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</si>
  <si>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</si>
  <si>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</si>
  <si>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</si>
  <si>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</si>
  <si>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</si>
  <si>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</si>
  <si>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</si>
  <si>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</si>
  <si>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</si>
  <si>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</si>
  <si>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</si>
  <si>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</si>
  <si>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</si>
  <si>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</si>
  <si>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</si>
  <si>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</si>
  <si>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</si>
  <si>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</si>
  <si>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</si>
  <si>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</si>
  <si>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</si>
  <si>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</si>
  <si>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</si>
  <si>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</si>
  <si>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</si>
  <si>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</si>
  <si>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</si>
  <si>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</si>
  <si>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</si>
  <si>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</si>
  <si>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</si>
  <si>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</si>
  <si>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</si>
  <si>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</si>
  <si>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</si>
  <si>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</si>
  <si>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</si>
  <si>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</si>
  <si>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</si>
  <si>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</si>
  <si>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</si>
  <si>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</si>
  <si>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</si>
  <si>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</si>
  <si>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</si>
  <si>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</si>
  <si>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</si>
  <si>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</si>
  <si>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</si>
  <si>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</si>
  <si>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</si>
  <si>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</si>
  <si>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</si>
  <si>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</si>
  <si>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</si>
  <si>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</si>
  <si>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</si>
  <si>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</si>
  <si>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</si>
  <si>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</si>
  <si>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</si>
  <si>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</si>
  <si>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</si>
  <si>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</si>
  <si>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</si>
  <si>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</si>
  <si>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</si>
  <si>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</si>
  <si>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</si>
  <si>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</si>
  <si>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</si>
  <si>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</si>
  <si>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</si>
  <si>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</si>
  <si>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</si>
  <si>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</si>
  <si>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</si>
  <si>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</si>
  <si>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</si>
  <si>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</si>
  <si>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</si>
  <si>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</si>
  <si>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</si>
  <si>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</si>
  <si>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</si>
  <si>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</si>
  <si>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</si>
  <si>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</si>
  <si>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</si>
  <si>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</si>
  <si>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</si>
  <si>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</si>
  <si>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</si>
  <si>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</si>
  <si>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</si>
  <si>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</si>
  <si>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</si>
  <si>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</si>
  <si>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</si>
  <si>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</si>
  <si>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</si>
  <si>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</si>
  <si>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</si>
  <si>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</si>
  <si>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</si>
  <si>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</si>
  <si>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</si>
  <si>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</si>
  <si>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</si>
  <si>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</si>
  <si>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</si>
  <si>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</si>
  <si>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</si>
  <si>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</si>
  <si>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</si>
  <si>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</si>
  <si>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</si>
  <si>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</si>
  <si>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</si>
  <si>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</si>
  <si>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</si>
  <si>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</si>
  <si>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</si>
  <si>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</si>
  <si>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</si>
  <si>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</si>
  <si>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</si>
  <si>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</si>
  <si>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</si>
  <si>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</si>
  <si>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</si>
  <si>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</si>
  <si>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</si>
  <si>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</si>
  <si>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</si>
  <si>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</si>
  <si>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</si>
  <si>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</si>
  <si>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</si>
  <si>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</si>
  <si>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</si>
  <si>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</si>
  <si>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</si>
  <si>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</si>
  <si>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</si>
  <si>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</si>
  <si>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</si>
  <si>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</si>
  <si>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</si>
  <si>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</si>
  <si>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</si>
  <si>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</si>
  <si>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</si>
  <si>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</si>
  <si>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</si>
  <si>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</si>
  <si>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</si>
  <si>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</si>
  <si>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</si>
  <si>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</si>
  <si>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</si>
  <si>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</si>
  <si>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</si>
  <si>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</si>
  <si>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</si>
  <si>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</si>
  <si>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</si>
  <si>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</si>
  <si>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</si>
  <si>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</si>
  <si>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</si>
  <si>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</si>
  <si>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</si>
  <si>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</si>
  <si>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</si>
  <si>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</si>
  <si>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</si>
  <si>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</si>
  <si>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</si>
  <si>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</si>
  <si>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</si>
  <si>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</si>
  <si>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</si>
  <si>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</si>
  <si>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</si>
  <si>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</si>
  <si>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</si>
  <si>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</si>
  <si>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</si>
  <si>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</si>
  <si>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</si>
  <si>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</si>
  <si>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</si>
  <si>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</si>
  <si>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</si>
  <si>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</si>
  <si>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</si>
  <si>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</si>
  <si>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</si>
  <si>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</si>
  <si>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</si>
  <si>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</si>
  <si>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</si>
  <si>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</si>
  <si>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</si>
  <si>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</si>
  <si>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</si>
  <si>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</si>
  <si>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</si>
  <si>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</si>
  <si>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</si>
  <si>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</si>
  <si>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</si>
  <si>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</si>
  <si>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</si>
  <si>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</si>
  <si>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</si>
  <si>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</si>
  <si>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</si>
  <si>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</si>
  <si>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</si>
  <si>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</si>
  <si>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</si>
  <si>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</si>
  <si>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</si>
  <si>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</si>
  <si>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</si>
  <si>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</si>
  <si>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</si>
  <si>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</si>
  <si>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</si>
  <si>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</si>
  <si>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</si>
  <si>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</si>
  <si>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</si>
  <si>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</si>
  <si>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</si>
  <si>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</si>
  <si>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</si>
  <si>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</si>
  <si>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</si>
  <si>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</si>
  <si>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</si>
  <si>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</si>
  <si>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</si>
  <si>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</si>
  <si>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</si>
  <si>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</si>
  <si>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</si>
  <si>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</si>
  <si>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</si>
  <si>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</si>
  <si>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</si>
  <si>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</si>
  <si>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</si>
  <si>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</si>
  <si>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</si>
  <si>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</si>
  <si>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</si>
  <si>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</si>
  <si>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</si>
  <si>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</si>
  <si>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</si>
  <si>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</si>
  <si>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</si>
  <si>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</si>
  <si>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</si>
  <si>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</si>
  <si>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</si>
  <si>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</si>
  <si>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</si>
  <si>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</si>
  <si>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</si>
  <si>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</si>
  <si>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</si>
  <si>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</si>
  <si>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</si>
  <si>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</si>
  <si>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</si>
  <si>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</si>
  <si>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</si>
  <si>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</si>
  <si>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</si>
  <si>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</si>
  <si>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</si>
  <si>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</si>
  <si>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</si>
  <si>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</si>
  <si>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</si>
  <si>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</si>
  <si>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</si>
  <si>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</si>
  <si>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</si>
  <si>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</si>
  <si>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</si>
  <si>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</si>
  <si>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</si>
  <si>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</si>
  <si>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</si>
  <si>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</si>
  <si>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</si>
  <si>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</si>
  <si>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</si>
  <si>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</si>
  <si>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</si>
  <si>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</si>
  <si>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</si>
  <si>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</si>
  <si>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</si>
  <si>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</si>
  <si>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</si>
  <si>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</si>
  <si>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</si>
  <si>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</si>
  <si>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</si>
  <si>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</si>
  <si>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</si>
  <si>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</si>
  <si>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</si>
  <si>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</si>
  <si>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</si>
  <si>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</si>
  <si>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</si>
  <si>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</si>
  <si>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</si>
  <si>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</si>
  <si>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</si>
  <si>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</si>
  <si>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</si>
  <si>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</si>
  <si>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</si>
  <si>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</si>
  <si>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</si>
  <si>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</si>
  <si>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</si>
  <si>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</si>
  <si>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</si>
  <si>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</si>
  <si>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</si>
  <si>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</si>
  <si>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</si>
  <si>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</si>
  <si>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</si>
  <si>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</si>
  <si>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</si>
  <si>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</si>
  <si>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</si>
  <si>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</si>
  <si>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</si>
  <si>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</si>
  <si>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</si>
  <si>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</si>
  <si>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</si>
  <si>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</si>
  <si>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</si>
  <si>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</si>
  <si>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</si>
  <si>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</si>
  <si>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</si>
  <si>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</si>
  <si>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</si>
  <si>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</si>
  <si>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</si>
  <si>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</si>
  <si>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</si>
  <si>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</si>
  <si>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</si>
  <si>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</si>
  <si>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</si>
  <si>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</si>
  <si>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</si>
  <si>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</si>
  <si>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</si>
  <si>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</si>
  <si>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</si>
  <si>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</si>
  <si>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</si>
  <si>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</si>
  <si>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</si>
  <si>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</si>
  <si>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</si>
  <si>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</si>
  <si>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</si>
  <si>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</si>
  <si>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</si>
  <si>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</si>
  <si>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</si>
  <si>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</si>
  <si>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</si>
  <si>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</si>
  <si>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</si>
  <si>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</si>
  <si>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</si>
  <si>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</si>
  <si>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</si>
  <si>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</si>
  <si>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</si>
  <si>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</si>
  <si>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</si>
  <si>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</si>
  <si>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</si>
  <si>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</si>
  <si>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</si>
  <si>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</si>
  <si>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</si>
  <si>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</si>
  <si>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</si>
  <si>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</si>
  <si>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</si>
  <si>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</si>
  <si>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</si>
  <si>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</si>
  <si>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</si>
  <si>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</si>
  <si>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</si>
  <si>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</si>
  <si>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</si>
  <si>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</si>
  <si>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</si>
  <si>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</si>
  <si>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</si>
  <si>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</si>
  <si>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</si>
  <si>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</si>
  <si>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</si>
  <si>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</si>
  <si>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</si>
  <si>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</si>
  <si>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</si>
  <si>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</si>
  <si>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</si>
  <si>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</si>
  <si>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</si>
  <si>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</si>
  <si>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</si>
  <si>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</si>
  <si>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</si>
  <si>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</si>
  <si>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</si>
  <si>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</si>
  <si>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</si>
  <si>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</si>
  <si>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</si>
  <si>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</si>
  <si>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</si>
  <si>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</si>
  <si>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</si>
  <si>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</si>
  <si>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</si>
  <si>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</si>
  <si>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</si>
  <si>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</si>
  <si>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</si>
  <si>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</si>
  <si>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</si>
  <si>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</si>
  <si>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</si>
  <si>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</si>
  <si>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</si>
  <si>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</si>
  <si>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</si>
  <si>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</si>
  <si>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</si>
  <si>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</si>
  <si>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</si>
  <si>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</si>
  <si>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</si>
  <si>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</si>
  <si>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</si>
  <si>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</si>
  <si>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</si>
  <si>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</si>
  <si>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</si>
  <si>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</si>
  <si>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</si>
  <si>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</si>
  <si>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</si>
  <si>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</si>
  <si>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</si>
  <si>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</si>
  <si>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</si>
  <si>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</si>
  <si>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</si>
  <si>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</si>
  <si>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</si>
  <si>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</si>
  <si>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</si>
  <si>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</si>
  <si>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</si>
  <si>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</si>
  <si>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</si>
  <si>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</si>
  <si>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</si>
  <si>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</si>
  <si>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</si>
  <si>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</si>
  <si>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</si>
  <si>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</si>
  <si>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</si>
  <si>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</si>
  <si>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</si>
  <si>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</si>
  <si>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</si>
  <si>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</si>
  <si>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</si>
  <si>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</si>
  <si>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</si>
  <si>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</si>
  <si>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</si>
  <si>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</si>
  <si>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</si>
  <si>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</si>
  <si>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</si>
  <si>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</si>
  <si>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</si>
  <si>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</si>
  <si>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</si>
  <si>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</si>
  <si>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</si>
  <si>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</si>
  <si>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</si>
  <si>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</si>
  <si>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</si>
  <si>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</si>
  <si>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</si>
  <si>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</si>
  <si>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</si>
  <si>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</si>
  <si>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</si>
  <si>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</si>
  <si>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</si>
  <si>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</si>
  <si>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</si>
  <si>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</si>
  <si>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</si>
  <si>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</si>
  <si>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</si>
  <si>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</si>
  <si>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</si>
  <si>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</si>
  <si>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</si>
  <si>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</si>
  <si>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</si>
  <si>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</si>
  <si>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</si>
  <si>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</si>
  <si>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</si>
  <si>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</si>
  <si>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</si>
  <si>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</si>
  <si>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</si>
  <si>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</si>
  <si>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</si>
  <si>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</si>
  <si>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</si>
  <si>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</si>
  <si>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</si>
  <si>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</si>
  <si>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</si>
  <si>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</si>
  <si>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</si>
  <si>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</si>
  <si>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</si>
  <si>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</si>
  <si>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</si>
  <si>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</si>
  <si>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</si>
  <si>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</si>
  <si>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</si>
  <si>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</si>
  <si>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</si>
  <si>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</si>
  <si>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</si>
  <si>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</si>
  <si>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</si>
  <si>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</si>
  <si>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</si>
  <si>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</si>
  <si>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</si>
  <si>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</si>
  <si>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</si>
  <si>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</si>
  <si>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</si>
  <si>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</si>
  <si>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</si>
  <si>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</si>
  <si>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</si>
  <si>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</si>
  <si>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</si>
  <si>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</si>
  <si>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</si>
  <si>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</si>
  <si>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</si>
  <si>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</si>
  <si>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</si>
  <si>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</si>
  <si>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</si>
  <si>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</si>
  <si>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</si>
  <si>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</si>
  <si>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</si>
  <si>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</si>
  <si>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</si>
  <si>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</si>
  <si>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</si>
  <si>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</si>
  <si>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</si>
  <si>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</si>
  <si>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</si>
  <si>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</si>
  <si>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</si>
  <si>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</si>
  <si>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</si>
  <si>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</si>
  <si>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</si>
  <si>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</si>
  <si>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</si>
  <si>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</si>
  <si>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</si>
  <si>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</si>
  <si>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</si>
  <si>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</si>
  <si>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</si>
  <si>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</si>
  <si>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</si>
  <si>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</si>
  <si>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</si>
  <si>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</si>
  <si>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</si>
  <si>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</si>
  <si>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</si>
  <si>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</si>
  <si>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</si>
  <si>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</si>
  <si>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</si>
  <si>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</si>
  <si>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</si>
  <si>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</si>
  <si>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</si>
  <si>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</si>
  <si>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</si>
  <si>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</si>
  <si>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</si>
  <si>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</si>
  <si>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</si>
  <si>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</si>
  <si>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</si>
  <si>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</si>
  <si>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</si>
  <si>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</si>
  <si>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</si>
  <si>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</si>
  <si>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</si>
  <si>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</si>
  <si>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</si>
  <si>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</si>
  <si>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</si>
  <si>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</si>
  <si>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</si>
  <si>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</si>
  <si>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</si>
  <si>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</si>
  <si>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</si>
  <si>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</si>
  <si>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</si>
  <si>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</si>
  <si>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</si>
  <si>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</si>
  <si>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</si>
  <si>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</si>
  <si>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</si>
  <si>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</si>
  <si>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</si>
  <si>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</si>
  <si>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</si>
  <si>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</si>
  <si>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</si>
  <si>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</si>
  <si>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</si>
  <si>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</si>
  <si>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</si>
  <si>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</si>
  <si>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</si>
  <si>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</si>
  <si>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</si>
  <si>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</si>
  <si>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</si>
  <si>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</si>
  <si>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</si>
  <si>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</si>
  <si>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</si>
  <si>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</si>
  <si>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</si>
  <si>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</si>
  <si>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</si>
  <si>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</si>
  <si>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</si>
  <si>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</si>
  <si>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</si>
  <si>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</si>
  <si>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</si>
  <si>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</si>
  <si>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</si>
  <si>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</si>
  <si>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</si>
  <si>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</si>
  <si>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</si>
  <si>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</si>
  <si>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</si>
  <si>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</si>
  <si>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</si>
  <si>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</si>
  <si>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</si>
  <si>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</si>
  <si>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</si>
  <si>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</si>
  <si>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</si>
  <si>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</si>
  <si>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</si>
  <si>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</si>
  <si>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</si>
  <si>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</si>
  <si>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</si>
  <si>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</si>
  <si>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</si>
  <si>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</si>
  <si>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</si>
  <si>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</si>
  <si>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</si>
  <si>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</si>
  <si>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</si>
  <si>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</si>
  <si>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</si>
  <si>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</si>
  <si>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</si>
  <si>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</si>
  <si>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</si>
  <si>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</si>
  <si>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</si>
  <si>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</si>
  <si>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</si>
  <si>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</si>
  <si>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</si>
  <si>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</si>
  <si>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</si>
  <si>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</si>
  <si>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</si>
  <si>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</si>
  <si>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</si>
  <si>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</si>
  <si>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</si>
  <si>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</si>
  <si>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</si>
  <si>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</si>
  <si>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</si>
  <si>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</si>
  <si>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</si>
  <si>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</si>
  <si>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</si>
  <si>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</si>
  <si>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</si>
  <si>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</si>
  <si>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</si>
  <si>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</si>
  <si>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</si>
  <si>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</si>
  <si>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</si>
  <si>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</si>
  <si>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</si>
  <si>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</si>
  <si>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</si>
  <si>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</si>
  <si>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</si>
  <si>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</si>
  <si>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</si>
  <si>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</si>
  <si>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</si>
  <si>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</si>
  <si>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</si>
  <si>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</si>
  <si>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</si>
  <si>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</si>
  <si>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</si>
  <si>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</si>
  <si>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</si>
  <si>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</si>
  <si>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</si>
  <si>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</si>
  <si>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</si>
  <si>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</si>
  <si>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</si>
  <si>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</si>
  <si>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</si>
  <si>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</si>
  <si>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</si>
  <si>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</si>
  <si>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</si>
  <si>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</si>
  <si>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</si>
  <si>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</si>
  <si>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</si>
  <si>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</si>
  <si>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</si>
  <si>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</si>
  <si>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</si>
  <si>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</si>
  <si>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</si>
  <si>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</si>
  <si>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</si>
  <si>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</si>
  <si>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</si>
  <si>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</si>
  <si>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</si>
  <si>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</si>
  <si>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</si>
  <si>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</si>
  <si>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</si>
  <si>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</si>
  <si>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</si>
  <si>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</si>
  <si>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</si>
  <si>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</si>
  <si>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</si>
  <si>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</si>
  <si>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</si>
  <si>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</si>
  <si>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</si>
  <si>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</si>
  <si>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</si>
  <si>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</si>
  <si>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</si>
  <si>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</si>
  <si>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</si>
  <si>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</si>
  <si>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</si>
  <si>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</si>
  <si>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</si>
  <si>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</si>
  <si>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</si>
  <si>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</si>
  <si>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</si>
  <si>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</si>
  <si>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</si>
  <si>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</si>
  <si>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</si>
  <si>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</si>
  <si>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</si>
  <si>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</si>
  <si>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</si>
  <si>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</si>
  <si>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</si>
  <si>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</si>
  <si>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</si>
  <si>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</si>
  <si>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</si>
  <si>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</si>
  <si>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</si>
  <si>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</si>
  <si>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</si>
  <si>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</si>
  <si>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</si>
  <si>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</si>
  <si>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</si>
  <si>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</si>
  <si>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</si>
  <si>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</si>
  <si>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</si>
  <si>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</si>
  <si>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</si>
  <si>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</si>
  <si>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</si>
  <si>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</si>
  <si>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</si>
  <si>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</si>
  <si>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</si>
  <si>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</si>
  <si>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</si>
  <si>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</si>
  <si>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</si>
  <si>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</si>
  <si>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</si>
  <si>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</si>
  <si>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</si>
  <si>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</si>
  <si>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</si>
  <si>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</si>
  <si>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</si>
  <si>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</si>
  <si>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</si>
  <si>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</si>
  <si>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</si>
  <si>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</si>
  <si>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</si>
  <si>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</si>
  <si>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</si>
  <si>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</si>
  <si>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</si>
  <si>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</si>
  <si>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</si>
  <si>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</si>
  <si>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</si>
  <si>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</si>
  <si>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</si>
  <si>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</si>
  <si>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</si>
  <si>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</si>
  <si>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</si>
  <si>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</si>
  <si>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</si>
  <si>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</si>
  <si>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</si>
  <si>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</si>
  <si>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</si>
  <si>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</si>
  <si>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</si>
  <si>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</si>
  <si>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</si>
  <si>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</si>
  <si>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</si>
  <si>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</si>
  <si>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</si>
  <si>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</si>
  <si>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</si>
  <si>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</si>
  <si>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</si>
  <si>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</si>
  <si>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</si>
  <si>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</si>
  <si>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</si>
  <si>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</si>
  <si>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</si>
  <si>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</si>
  <si>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</si>
  <si>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</si>
  <si>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</si>
  <si>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</si>
  <si>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</si>
  <si>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</si>
  <si>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</si>
  <si>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</si>
  <si>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</si>
  <si>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</si>
  <si>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</si>
  <si>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</si>
  <si>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</si>
  <si>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</si>
  <si>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</si>
  <si>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</si>
  <si>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</si>
  <si>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</si>
  <si>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</si>
  <si>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</si>
  <si>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</si>
  <si>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</si>
  <si>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</si>
  <si>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</si>
  <si>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</si>
  <si>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</si>
  <si>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</si>
  <si>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</si>
  <si>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</si>
  <si>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</si>
  <si>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</si>
  <si>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</si>
  <si>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</si>
  <si>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</si>
  <si>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</si>
  <si>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</si>
  <si>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</si>
  <si>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</si>
  <si>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</si>
  <si>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</si>
  <si>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</si>
  <si>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</si>
  <si>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</si>
  <si>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</si>
  <si>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</si>
  <si>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</si>
  <si>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</si>
  <si>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</si>
  <si>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</si>
  <si>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</si>
  <si>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</si>
  <si>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</si>
  <si>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</si>
  <si>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</si>
  <si>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</si>
  <si>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</si>
  <si>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</si>
  <si>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</si>
  <si>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</si>
  <si>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</si>
  <si>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</si>
  <si>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</si>
  <si>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</si>
  <si>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</si>
  <si>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</si>
  <si>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</si>
  <si>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</si>
  <si>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</si>
  <si>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</si>
  <si>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</si>
  <si>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</si>
  <si>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</si>
  <si>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</si>
  <si>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</si>
  <si>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</si>
  <si>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</si>
  <si>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</si>
  <si>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</si>
  <si>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</si>
  <si>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</si>
  <si>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</si>
  <si>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</si>
  <si>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</si>
  <si>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</si>
  <si>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</si>
  <si>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</si>
  <si>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</si>
  <si>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</si>
  <si>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</si>
  <si>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</si>
  <si>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</si>
  <si>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</si>
  <si>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</si>
  <si>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</si>
  <si>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</si>
  <si>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</si>
  <si>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</si>
  <si>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</si>
  <si>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</si>
  <si>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</si>
  <si>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</si>
  <si>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</si>
  <si>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</si>
  <si>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</si>
  <si>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</si>
  <si>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</si>
  <si>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</si>
  <si>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</si>
  <si>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</si>
  <si>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</si>
  <si>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</si>
  <si>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</si>
  <si>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</si>
  <si>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</si>
  <si>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</si>
  <si>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</si>
  <si>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</si>
  <si>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</si>
  <si>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</si>
  <si>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</si>
  <si>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</si>
  <si>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</si>
  <si>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</si>
  <si>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</si>
  <si>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</si>
  <si>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</si>
  <si>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</si>
  <si>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</si>
  <si>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</si>
  <si>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</si>
  <si>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</si>
  <si>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</si>
  <si>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</si>
  <si>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</si>
  <si>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</si>
  <si>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</si>
  <si>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</si>
  <si>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</si>
  <si>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</si>
  <si>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</si>
  <si>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</si>
  <si>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</si>
  <si>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</si>
  <si>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</si>
  <si>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</si>
  <si>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</si>
  <si>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</si>
  <si>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</si>
  <si>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</si>
  <si>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</si>
  <si>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</si>
  <si>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</si>
  <si>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</si>
  <si>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</si>
  <si>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</si>
  <si>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</si>
  <si>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</si>
  <si>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</si>
  <si>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</si>
  <si>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</si>
  <si>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</si>
  <si>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</si>
  <si>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</si>
  <si>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</si>
  <si>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</si>
  <si>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</si>
  <si>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</si>
  <si>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</si>
  <si>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</si>
  <si>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</si>
  <si>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</si>
  <si>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</si>
  <si>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</si>
  <si>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</si>
  <si>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</si>
  <si>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</si>
  <si>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</si>
  <si>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</si>
  <si>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</si>
  <si>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</si>
  <si>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</si>
  <si>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</si>
  <si>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</si>
  <si>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</si>
  <si>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</si>
  <si>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</si>
  <si>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</si>
  <si>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</si>
  <si>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</si>
  <si>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</si>
  <si>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</si>
  <si>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</si>
  <si>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</si>
  <si>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</si>
  <si>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</si>
  <si>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</si>
  <si>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</si>
  <si>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</si>
  <si>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</si>
  <si>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</si>
  <si>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</si>
  <si>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</si>
  <si>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</si>
  <si>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</si>
  <si>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</si>
  <si>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</si>
  <si>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</si>
  <si>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</si>
  <si>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</si>
  <si>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</si>
  <si>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</si>
  <si>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</si>
  <si>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</si>
  <si>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</si>
  <si>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</si>
  <si>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</si>
  <si>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</si>
  <si>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</si>
  <si>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</si>
  <si>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</si>
  <si>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</si>
  <si>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</si>
  <si>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</si>
  <si>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</si>
  <si>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</si>
  <si>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</si>
  <si>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</si>
  <si>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</si>
  <si>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</si>
  <si>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</si>
  <si>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</si>
  <si>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</si>
  <si>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</si>
  <si>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</si>
  <si>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</si>
  <si>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</si>
  <si>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</si>
  <si>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</si>
  <si>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</si>
  <si>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</si>
  <si>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</si>
  <si>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</si>
  <si>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</si>
  <si>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</si>
  <si>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</si>
  <si>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</si>
  <si>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</si>
  <si>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</si>
  <si>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</si>
  <si>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</si>
  <si>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</si>
  <si>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</si>
  <si>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</si>
  <si>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</si>
  <si>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</si>
  <si>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</si>
  <si>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</si>
  <si>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</si>
  <si>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</si>
  <si>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</si>
  <si>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</si>
  <si>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</si>
  <si>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</si>
  <si>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</si>
  <si>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</si>
  <si>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</si>
  <si>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</si>
  <si>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</si>
  <si>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</si>
  <si>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</si>
  <si>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</si>
  <si>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</si>
  <si>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</si>
  <si>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</si>
  <si>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</si>
  <si>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</si>
  <si>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</si>
  <si>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</si>
  <si>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</si>
  <si>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</si>
  <si>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</si>
  <si>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</si>
  <si>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</si>
  <si>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</si>
  <si>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</si>
  <si>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</si>
  <si>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</si>
  <si>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</si>
  <si>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</si>
  <si>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</si>
  <si>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</si>
  <si>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</si>
  <si>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</si>
  <si>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</si>
  <si>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</si>
  <si>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</si>
  <si>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</si>
  <si>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</si>
  <si>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</si>
  <si>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</si>
  <si>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</si>
  <si>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</si>
  <si>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</si>
  <si>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</si>
  <si>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</si>
  <si>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</si>
  <si>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</si>
  <si>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</si>
  <si>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</si>
  <si>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</si>
  <si>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</si>
  <si>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</si>
  <si>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</si>
  <si>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</si>
  <si>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</si>
  <si>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</si>
  <si>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</si>
  <si>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</si>
  <si>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</si>
  <si>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</si>
  <si>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</si>
  <si>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</si>
  <si>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</si>
  <si>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</si>
  <si>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</si>
  <si>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</si>
  <si>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</si>
  <si>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</si>
  <si>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</si>
  <si>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</si>
  <si>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</si>
  <si>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</si>
  <si>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</si>
  <si>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</si>
  <si>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</si>
  <si>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</si>
  <si>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</si>
  <si>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</si>
  <si>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</si>
  <si>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</si>
  <si>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</si>
  <si>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</si>
  <si>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</si>
  <si>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</si>
  <si>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</si>
  <si>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</si>
  <si>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</si>
  <si>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</si>
  <si>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</si>
  <si>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</si>
  <si>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</si>
  <si>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</si>
  <si>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</si>
  <si>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</si>
  <si>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</si>
  <si>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</si>
  <si>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</si>
  <si>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</si>
  <si>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</si>
  <si>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</si>
  <si>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</si>
  <si>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</si>
  <si>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</si>
  <si>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</si>
  <si>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</si>
  <si>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</si>
  <si>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</si>
  <si>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</si>
  <si>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</si>
  <si>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</si>
  <si>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</si>
  <si>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</si>
  <si>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</si>
  <si>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</si>
  <si>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</si>
  <si>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</si>
  <si>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</si>
  <si>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</si>
  <si>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</si>
  <si>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</si>
  <si>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</si>
  <si>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</si>
  <si>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</si>
  <si>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</si>
  <si>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</si>
  <si>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</si>
  <si>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</si>
  <si>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</si>
  <si>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</si>
  <si>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</si>
  <si>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</si>
  <si>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</si>
  <si>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</si>
  <si>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</si>
  <si>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</si>
  <si>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</si>
  <si>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</si>
  <si>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</si>
  <si>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</si>
  <si>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</si>
  <si>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</si>
  <si>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</si>
  <si>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</si>
  <si>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</si>
  <si>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</si>
  <si>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</si>
  <si>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</si>
  <si>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</si>
  <si>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</si>
  <si>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</si>
  <si>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</si>
  <si>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</si>
  <si>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</si>
  <si>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</si>
  <si>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</si>
  <si>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</si>
  <si>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</si>
  <si>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</si>
  <si>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</si>
  <si>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</si>
  <si>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</si>
  <si>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</si>
  <si>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</si>
  <si>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</si>
  <si>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</si>
  <si>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</si>
  <si>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</si>
  <si>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</si>
  <si>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</si>
  <si>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</si>
  <si>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</si>
  <si>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</si>
  <si>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</si>
  <si>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</si>
  <si>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</si>
  <si>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</si>
  <si>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</si>
  <si>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</si>
  <si>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</si>
  <si>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</si>
  <si>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</si>
  <si>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</si>
  <si>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</si>
  <si>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</si>
  <si>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</si>
  <si>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</si>
  <si>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</si>
  <si>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</si>
  <si>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</si>
  <si>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</si>
  <si>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</si>
  <si>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</si>
  <si>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</si>
  <si>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</si>
  <si>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</si>
  <si>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</si>
  <si>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</si>
  <si>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</si>
  <si>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</si>
  <si>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</si>
  <si>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</si>
  <si>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</si>
  <si>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</si>
  <si>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</si>
  <si>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</si>
  <si>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</si>
  <si>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</si>
  <si>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</si>
  <si>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</si>
  <si>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</si>
  <si>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</si>
  <si>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</si>
  <si>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</si>
  <si>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</si>
  <si>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</si>
  <si>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</si>
  <si>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</si>
  <si>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</si>
  <si>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</si>
  <si>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</si>
  <si>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</si>
  <si>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</si>
  <si>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</si>
  <si>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</si>
  <si>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</si>
  <si>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</si>
  <si>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</si>
  <si>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</si>
  <si>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</si>
  <si>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</si>
  <si>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</si>
  <si>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</si>
  <si>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</si>
  <si>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</si>
  <si>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</si>
  <si>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</si>
  <si>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</si>
  <si>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</si>
  <si>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</si>
  <si>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</si>
  <si>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</si>
  <si>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</si>
  <si>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</si>
  <si>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</si>
  <si>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</si>
  <si>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</si>
  <si>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</si>
  <si>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</si>
  <si>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</si>
  <si>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</si>
  <si>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</si>
  <si>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</si>
  <si>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</si>
  <si>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</si>
  <si>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</si>
  <si>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</si>
  <si>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</si>
  <si>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</si>
  <si>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</si>
  <si>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</si>
  <si>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</si>
  <si>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</si>
  <si>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</si>
  <si>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</si>
  <si>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</si>
  <si>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</si>
  <si>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</si>
  <si>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</si>
  <si>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</si>
  <si>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</si>
  <si>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</si>
  <si>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</si>
  <si>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</si>
  <si>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</si>
  <si>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</si>
  <si>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</si>
  <si>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</si>
  <si>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</si>
  <si>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</si>
  <si>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</si>
  <si>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</si>
  <si>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</si>
  <si>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</si>
  <si>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</si>
  <si>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</si>
  <si>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</si>
  <si>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</si>
  <si>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</si>
  <si>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</si>
  <si>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</si>
  <si>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</si>
  <si>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</si>
  <si>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</si>
  <si>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</si>
  <si>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</si>
  <si>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</si>
  <si>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</si>
  <si>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</si>
  <si>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</si>
  <si>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</si>
  <si>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</si>
  <si>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</si>
  <si>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</si>
  <si>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</si>
  <si>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</si>
  <si>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</si>
  <si>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</si>
  <si>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</si>
  <si>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</si>
  <si>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</si>
  <si>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</si>
  <si>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</si>
  <si>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</si>
  <si>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</si>
  <si>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</si>
  <si>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</si>
  <si>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</si>
  <si>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</si>
  <si>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</si>
  <si>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</si>
  <si>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</si>
  <si>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</si>
  <si>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</si>
  <si>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</si>
  <si>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</si>
  <si>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</si>
  <si>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</si>
  <si>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</si>
  <si>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</si>
  <si>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</si>
  <si>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</si>
  <si>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</si>
  <si>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</si>
  <si>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</si>
  <si>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</si>
  <si>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</si>
  <si>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</si>
  <si>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</si>
  <si>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</si>
  <si>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</si>
  <si>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</si>
  <si>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</si>
  <si>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</si>
  <si>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</si>
  <si>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</si>
  <si>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</si>
  <si>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</si>
  <si>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</si>
  <si>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</si>
  <si>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</si>
  <si>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</si>
  <si>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</si>
  <si>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</si>
  <si>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</si>
  <si>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</si>
  <si>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</si>
  <si>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</si>
  <si>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</si>
  <si>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</si>
  <si>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</si>
  <si>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</si>
  <si>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</si>
  <si>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</si>
  <si>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</si>
  <si>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</si>
  <si>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</si>
  <si>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</si>
  <si>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</si>
  <si>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</si>
  <si>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</si>
  <si>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</si>
  <si>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</si>
  <si>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</si>
  <si>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</si>
  <si>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</si>
  <si>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</si>
  <si>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</si>
  <si>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</si>
  <si>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</si>
  <si>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</si>
  <si>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</si>
  <si>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</si>
  <si>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</si>
  <si>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</si>
  <si>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</si>
  <si>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</si>
  <si>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</si>
  <si>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</si>
  <si>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</si>
  <si>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</si>
  <si>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</si>
  <si>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</si>
  <si>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</si>
  <si>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</si>
  <si>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</si>
  <si>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</si>
  <si>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</si>
  <si>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</si>
  <si>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</si>
  <si>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</si>
  <si>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</si>
  <si>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</si>
  <si>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</si>
  <si>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</si>
  <si>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</si>
  <si>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</si>
  <si>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</si>
  <si>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</si>
  <si>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</si>
  <si>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</si>
  <si>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</si>
  <si>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</si>
  <si>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</si>
  <si>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</si>
  <si>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</si>
  <si>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</si>
  <si>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</si>
  <si>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</si>
  <si>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</si>
  <si>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</si>
  <si>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</si>
  <si>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</si>
  <si>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</si>
  <si>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</si>
  <si>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</si>
  <si>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</si>
  <si>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</si>
  <si>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</si>
  <si>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</si>
  <si>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</si>
  <si>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</si>
  <si>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</si>
  <si>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</si>
  <si>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</si>
  <si>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</si>
  <si>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</si>
  <si>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</si>
  <si>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</si>
  <si>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</si>
  <si>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</si>
  <si>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</si>
  <si>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</si>
  <si>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</si>
  <si>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</si>
  <si>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</si>
  <si>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</si>
  <si>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</si>
  <si>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</si>
  <si>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</si>
  <si>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</si>
  <si>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</si>
  <si>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</si>
  <si>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</si>
  <si>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</si>
  <si>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</si>
  <si>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</si>
  <si>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</si>
  <si>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</si>
  <si>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</si>
  <si>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</si>
  <si>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</si>
  <si>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</si>
  <si>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</si>
  <si>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</si>
  <si>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</si>
  <si>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</si>
  <si>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</si>
  <si>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</si>
  <si>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</si>
  <si>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</si>
  <si>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</si>
  <si>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</si>
  <si>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</si>
  <si>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</si>
  <si>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</si>
  <si>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</si>
  <si>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</si>
  <si>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</si>
  <si>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</si>
  <si>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</si>
  <si>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</si>
  <si>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</si>
  <si>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</si>
  <si>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</si>
  <si>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</si>
  <si>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</si>
  <si>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</si>
  <si>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</si>
  <si>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</si>
  <si>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</si>
  <si>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</si>
  <si>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</si>
  <si>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</si>
  <si>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</si>
  <si>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</si>
  <si>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</si>
  <si>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</si>
  <si>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</si>
  <si>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</si>
  <si>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</si>
  <si>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</si>
  <si>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</si>
  <si>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</si>
  <si>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</si>
  <si>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</si>
  <si>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</si>
  <si>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</si>
  <si>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</si>
  <si>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</si>
  <si>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</si>
  <si>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</si>
  <si>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</si>
  <si>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</si>
  <si>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</si>
  <si>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</si>
  <si>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</si>
  <si>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</si>
  <si>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</si>
  <si>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</si>
  <si>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</si>
  <si>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</si>
  <si>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</si>
  <si>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</si>
  <si>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</si>
  <si>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</si>
  <si>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</si>
  <si>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</si>
  <si>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</si>
  <si>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</si>
  <si>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</si>
  <si>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</si>
  <si>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</si>
  <si>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</si>
  <si>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</si>
  <si>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</si>
  <si>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</si>
  <si>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</si>
  <si>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</si>
  <si>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</si>
  <si>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</si>
  <si>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</si>
  <si>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</si>
  <si>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</si>
  <si>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</si>
  <si>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</si>
  <si>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</si>
  <si>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</si>
  <si>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</si>
  <si>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</si>
  <si>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</si>
  <si>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</si>
  <si>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</si>
  <si>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</si>
  <si>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</si>
  <si>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</si>
  <si>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</si>
  <si>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</si>
  <si>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</si>
  <si>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</si>
  <si>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</si>
  <si>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</si>
  <si>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</si>
  <si>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</si>
  <si>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</si>
  <si>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</si>
  <si>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</si>
  <si>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</si>
  <si>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</si>
  <si>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</si>
  <si>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</si>
  <si>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</si>
  <si>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</si>
  <si>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</si>
  <si>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</si>
  <si>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</si>
  <si>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</si>
  <si>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</si>
  <si>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</si>
  <si>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</si>
  <si>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</si>
  <si>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</si>
  <si>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</si>
  <si>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</si>
  <si>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</si>
  <si>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</si>
  <si>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</si>
  <si>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</si>
  <si>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</si>
  <si>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</si>
  <si>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</si>
  <si>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</si>
  <si>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</si>
  <si>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</si>
  <si>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</si>
  <si>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</si>
  <si>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</si>
  <si>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</si>
  <si>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</si>
  <si>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</si>
  <si>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</si>
  <si>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</si>
  <si>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</si>
  <si>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</si>
  <si>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</si>
  <si>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</si>
  <si>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</si>
  <si>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</si>
  <si>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</si>
  <si>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</si>
  <si>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</si>
  <si>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</si>
  <si>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</si>
  <si>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</si>
  <si>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</si>
  <si>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</si>
  <si>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</si>
  <si>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</si>
  <si>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</si>
  <si>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</si>
  <si>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</si>
  <si>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</si>
  <si>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</si>
  <si>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</si>
  <si>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</si>
  <si>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</si>
  <si>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</si>
  <si>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</si>
  <si>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</si>
  <si>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</si>
  <si>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</si>
  <si>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</si>
  <si>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</si>
  <si>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</si>
  <si>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</si>
  <si>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</si>
  <si>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</si>
  <si>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</si>
  <si>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</si>
  <si>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</si>
  <si>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</si>
  <si>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</si>
  <si>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</si>
  <si>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</si>
  <si>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</si>
  <si>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</si>
  <si>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</si>
  <si>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</si>
  <si>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</si>
  <si>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</si>
  <si>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</si>
  <si>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</si>
  <si>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</si>
  <si>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</si>
  <si>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</si>
  <si>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</si>
  <si>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</si>
  <si>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</si>
  <si>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</si>
  <si>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</si>
  <si>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</si>
  <si>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</si>
  <si>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</si>
  <si>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</si>
  <si>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</si>
  <si>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</si>
  <si>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</si>
  <si>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</si>
  <si>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</si>
  <si>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</si>
  <si>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</si>
  <si>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</si>
  <si>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</si>
  <si>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</si>
  <si>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</si>
  <si>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</si>
  <si>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</si>
  <si>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</si>
  <si>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</si>
  <si>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</si>
  <si>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</si>
  <si>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</si>
  <si>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</si>
  <si>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</si>
  <si>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</si>
  <si>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</si>
  <si>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</si>
  <si>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</si>
  <si>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</si>
  <si>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</si>
  <si>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</si>
  <si>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</si>
  <si>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</si>
  <si>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</si>
  <si>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</si>
  <si>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</si>
  <si>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</si>
  <si>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</si>
  <si>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</si>
  <si>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</si>
  <si>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</si>
  <si>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</si>
  <si>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</si>
  <si>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</si>
  <si>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</si>
  <si>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</si>
  <si>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</si>
  <si>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</si>
  <si>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</si>
  <si>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</si>
  <si>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</si>
  <si>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</si>
  <si>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</si>
  <si>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</si>
  <si>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</si>
  <si>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</si>
  <si>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</si>
  <si>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</si>
  <si>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</si>
  <si>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</si>
  <si>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</si>
  <si>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</si>
  <si>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</si>
  <si>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</si>
  <si>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</si>
  <si>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</si>
  <si>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</si>
  <si>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</si>
  <si>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</si>
  <si>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</si>
  <si>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</si>
  <si>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</si>
  <si>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</si>
  <si>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</si>
  <si>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</si>
  <si>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</si>
  <si>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</si>
  <si>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</si>
  <si>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</si>
  <si>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</si>
  <si>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</si>
  <si>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</si>
  <si>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</si>
  <si>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</si>
  <si>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</si>
  <si>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</si>
  <si>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</si>
  <si>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</si>
  <si>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</si>
  <si>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</si>
  <si>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</si>
  <si>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</si>
  <si>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</si>
  <si>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</si>
  <si>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</si>
  <si>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</si>
  <si>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</si>
  <si>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</si>
  <si>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</si>
  <si>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</si>
  <si>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</si>
  <si>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</si>
  <si>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</si>
  <si>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</si>
  <si>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</si>
  <si>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</si>
  <si>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</si>
  <si>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</si>
  <si>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</si>
  <si>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</si>
  <si>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</si>
  <si>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</si>
  <si>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</si>
  <si>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</si>
  <si>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</si>
  <si>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</si>
  <si>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</si>
  <si>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</si>
  <si>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</si>
  <si>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</si>
  <si>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</si>
  <si>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</si>
  <si>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</si>
  <si>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</si>
  <si>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</si>
  <si>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</si>
  <si>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</si>
  <si>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</si>
  <si>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</si>
  <si>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</si>
  <si>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</si>
  <si>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</si>
  <si>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</si>
  <si>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</si>
  <si>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</si>
  <si>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</si>
  <si>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</si>
  <si>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</si>
  <si>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</si>
  <si>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</si>
  <si>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</si>
  <si>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</si>
  <si>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</si>
  <si>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</si>
  <si>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</si>
  <si>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</si>
  <si>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</si>
  <si>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</si>
  <si>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</si>
  <si>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</si>
  <si>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</si>
  <si>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</si>
  <si>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</si>
  <si>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</si>
  <si>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</si>
  <si>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</si>
  <si>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</si>
  <si>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</si>
  <si>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</si>
  <si>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</si>
  <si>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</si>
  <si>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</si>
  <si>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</si>
  <si>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</si>
  <si>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</si>
  <si>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</si>
  <si>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</si>
  <si>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</si>
  <si>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</si>
  <si>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</si>
  <si>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</si>
  <si>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</si>
  <si>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</si>
  <si>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</si>
  <si>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</si>
  <si>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</si>
  <si>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</si>
  <si>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</si>
  <si>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</si>
  <si>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</si>
  <si>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</si>
  <si>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</si>
  <si>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</si>
  <si>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</si>
  <si>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</si>
  <si>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</si>
  <si>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</si>
  <si>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</si>
  <si>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</si>
  <si>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</si>
  <si>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</si>
  <si>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</si>
  <si>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</si>
  <si>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</si>
  <si>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</si>
  <si>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</si>
  <si>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</si>
  <si>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</si>
  <si>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</si>
  <si>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</si>
  <si>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</si>
  <si>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</si>
  <si>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</si>
  <si>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</si>
  <si>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</si>
  <si>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</si>
  <si>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</si>
  <si>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</si>
  <si>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</si>
  <si>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</si>
  <si>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</si>
  <si>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</si>
  <si>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</si>
  <si>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</si>
  <si>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</si>
  <si>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</si>
  <si>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</si>
  <si>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</si>
  <si>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</si>
  <si>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</si>
  <si>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</si>
  <si>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</si>
  <si>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</si>
  <si>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</si>
  <si>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</si>
  <si>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</si>
  <si>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</si>
  <si>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</si>
  <si>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</si>
  <si>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</si>
  <si>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</si>
  <si>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</si>
  <si>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</si>
  <si>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</si>
  <si>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</si>
  <si>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</si>
  <si>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</si>
  <si>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</si>
  <si>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</si>
  <si>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</si>
  <si>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</si>
  <si>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</si>
  <si>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</si>
  <si>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</si>
  <si>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</si>
  <si>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</si>
  <si>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</si>
  <si>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</si>
  <si>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</si>
  <si>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</si>
  <si>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</si>
  <si>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</si>
  <si>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</si>
  <si>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</si>
  <si>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</si>
  <si>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</si>
  <si>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</si>
  <si>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</si>
  <si>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</si>
  <si>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</si>
  <si>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</si>
  <si>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</si>
  <si>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</si>
  <si>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</si>
  <si>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</si>
  <si>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</si>
  <si>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</si>
  <si>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</si>
  <si>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</si>
  <si>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</si>
  <si>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</si>
  <si>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</si>
  <si>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</si>
  <si>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</si>
  <si>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</si>
  <si>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</si>
  <si>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</si>
  <si>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</si>
  <si>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</si>
  <si>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</si>
  <si>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</si>
  <si>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</si>
  <si>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</si>
  <si>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</si>
  <si>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</si>
  <si>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</si>
  <si>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</si>
  <si>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</si>
  <si>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</si>
  <si>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</si>
  <si>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</si>
  <si>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</si>
  <si>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</si>
  <si>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</si>
  <si>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</si>
  <si>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</si>
  <si>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</si>
  <si>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</si>
  <si>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</si>
  <si>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</si>
  <si>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</si>
  <si>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</si>
  <si>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</si>
  <si>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</si>
  <si>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</si>
  <si>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</si>
  <si>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</si>
  <si>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</si>
  <si>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</si>
  <si>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</si>
  <si>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</si>
  <si>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</si>
  <si>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</si>
  <si>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</si>
  <si>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</si>
  <si>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</si>
  <si>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</si>
  <si>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</si>
  <si>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</si>
  <si>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</si>
  <si>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</si>
  <si>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</si>
  <si>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</si>
  <si>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</si>
  <si>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</si>
  <si>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</si>
  <si>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</si>
  <si>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</si>
  <si>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</si>
  <si>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</si>
  <si>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</si>
  <si>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</si>
  <si>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</si>
  <si>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</si>
  <si>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</si>
  <si>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</si>
  <si>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</si>
  <si>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</si>
  <si>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</si>
  <si>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</si>
  <si>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</si>
  <si>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</si>
  <si>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</si>
  <si>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</si>
  <si>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</si>
  <si>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</si>
  <si>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</si>
  <si>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</si>
  <si>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</si>
  <si>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</si>
  <si>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</si>
  <si>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</si>
  <si>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</si>
  <si>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</si>
  <si>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</si>
  <si>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</si>
  <si>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</si>
  <si>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</si>
  <si>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</si>
  <si>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</si>
  <si>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</si>
  <si>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</si>
  <si>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</si>
  <si>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</si>
  <si>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</si>
  <si>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</si>
  <si>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</si>
  <si>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</si>
  <si>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</si>
  <si>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</si>
  <si>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</si>
  <si>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</si>
  <si>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</si>
  <si>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</si>
  <si>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</si>
  <si>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</si>
  <si>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</si>
  <si>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</si>
  <si>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</si>
  <si>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</si>
  <si>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</si>
  <si>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</si>
  <si>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</si>
  <si>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</si>
  <si>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</si>
  <si>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</si>
  <si>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</si>
  <si>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</si>
  <si>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</si>
  <si>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</si>
  <si>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</si>
  <si>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</si>
  <si>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</si>
  <si>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</si>
  <si>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</si>
  <si>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</si>
  <si>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</si>
  <si>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</si>
  <si>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</si>
  <si>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</si>
  <si>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</si>
  <si>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</si>
  <si>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</si>
  <si>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</si>
  <si>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</si>
  <si>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</si>
  <si>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</si>
  <si>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</si>
  <si>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</si>
  <si>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</si>
  <si>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</si>
  <si>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</si>
  <si>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</si>
  <si>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</si>
  <si>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</si>
  <si>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</si>
  <si>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</si>
  <si>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</si>
  <si>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</si>
  <si>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</si>
  <si>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</si>
  <si>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</si>
  <si>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</si>
  <si>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</si>
  <si>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</si>
  <si>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</si>
  <si>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</si>
  <si>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</si>
  <si>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</si>
  <si>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</si>
  <si>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</si>
  <si>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</si>
  <si>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</si>
  <si>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</si>
  <si>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</si>
  <si>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</si>
  <si>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</si>
  <si>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</si>
  <si>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</si>
  <si>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</si>
  <si>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</si>
  <si>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</si>
  <si>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</si>
  <si>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</si>
  <si>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</si>
  <si>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</si>
  <si>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</si>
  <si>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</si>
  <si>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</si>
  <si>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</si>
  <si>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</si>
  <si>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</si>
  <si>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</si>
  <si>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</si>
  <si>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</si>
  <si>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</si>
  <si>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</si>
  <si>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</si>
  <si>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</si>
  <si>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</si>
  <si>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</si>
  <si>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</si>
  <si>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</si>
  <si>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</si>
  <si>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</si>
  <si>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</si>
  <si>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</si>
  <si>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</si>
  <si>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</si>
  <si>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</si>
  <si>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</si>
  <si>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</si>
  <si>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</si>
  <si>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</si>
  <si>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</si>
  <si>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</si>
  <si>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</si>
  <si>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</si>
  <si>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</si>
  <si>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</si>
  <si>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</si>
  <si>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</si>
  <si>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</si>
  <si>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</si>
  <si>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</si>
  <si>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</si>
  <si>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</si>
  <si>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</si>
  <si>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</si>
  <si>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</si>
  <si>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</si>
  <si>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</si>
  <si>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</si>
  <si>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</si>
  <si>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</si>
  <si>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</si>
  <si>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</si>
  <si>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</si>
  <si>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</si>
  <si>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</si>
  <si>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</si>
  <si>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</si>
  <si>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</si>
  <si>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</si>
  <si>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</si>
  <si>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</si>
  <si>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</si>
  <si>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</si>
  <si>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</si>
  <si>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</si>
  <si>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</si>
  <si>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</si>
  <si>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</si>
  <si>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</si>
  <si>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</si>
  <si>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</si>
  <si>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</si>
  <si>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</si>
  <si>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</si>
  <si>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</si>
  <si>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</si>
  <si>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</si>
  <si>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</si>
  <si>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</si>
  <si>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</si>
  <si>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</si>
  <si>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</si>
  <si>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</si>
  <si>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</si>
  <si>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</si>
  <si>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</si>
  <si>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</si>
  <si>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</si>
  <si>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</si>
  <si>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</si>
  <si>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</si>
  <si>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</si>
  <si>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</si>
  <si>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</si>
  <si>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</si>
  <si>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</si>
  <si>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</si>
  <si>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</si>
  <si>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</si>
  <si>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</si>
  <si>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</si>
  <si>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</si>
  <si>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</si>
  <si>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</si>
  <si>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</si>
  <si>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</si>
  <si>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</si>
  <si>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</si>
  <si>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</si>
  <si>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</si>
  <si>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</si>
  <si>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</si>
  <si>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</si>
  <si>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</si>
  <si>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</si>
  <si>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</si>
  <si>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</si>
  <si>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</si>
  <si>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</si>
  <si>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</si>
  <si>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</si>
  <si>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</si>
  <si>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</si>
  <si>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</si>
  <si>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</si>
  <si>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</si>
  <si>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</si>
  <si>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</si>
  <si>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</si>
  <si>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</si>
  <si>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</si>
  <si>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</si>
  <si>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</si>
  <si>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</si>
  <si>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</si>
  <si>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</si>
  <si>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</si>
  <si>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</si>
  <si>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</si>
  <si>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</si>
  <si>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</si>
  <si>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</si>
  <si>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</si>
  <si>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</si>
  <si>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</si>
  <si>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</si>
  <si>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</si>
  <si>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</si>
  <si>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</si>
  <si>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</si>
  <si>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</si>
  <si>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</si>
  <si>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</si>
  <si>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</si>
  <si>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</si>
  <si>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</si>
  <si>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</si>
  <si>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</si>
  <si>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</si>
  <si>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</si>
  <si>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</si>
  <si>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</si>
  <si>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</si>
  <si>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</si>
  <si>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</si>
  <si>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</si>
  <si>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</si>
  <si>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</si>
  <si>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</si>
  <si>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</si>
  <si>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</si>
  <si>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</si>
  <si>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</si>
  <si>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</si>
  <si>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</si>
  <si>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</si>
  <si>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</si>
  <si>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</si>
  <si>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</si>
  <si>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</si>
  <si>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</si>
  <si>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</si>
  <si>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</si>
  <si>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</si>
  <si>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</si>
  <si>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</si>
  <si>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</si>
  <si>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</si>
  <si>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</si>
  <si>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</si>
  <si>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</si>
  <si>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</si>
  <si>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</si>
  <si>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</si>
  <si>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</si>
  <si>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</si>
  <si>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</si>
  <si>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</si>
  <si>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</si>
  <si>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</si>
  <si>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</si>
  <si>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</si>
  <si>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</si>
  <si>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</si>
  <si>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</si>
  <si>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</si>
  <si>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</si>
  <si>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</si>
  <si>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</si>
  <si>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</si>
  <si>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</si>
  <si>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</si>
  <si>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</si>
  <si>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</si>
  <si>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</si>
  <si>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</si>
  <si>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</si>
  <si>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</si>
  <si>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</si>
  <si>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</si>
  <si>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</si>
  <si>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</si>
  <si>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</si>
  <si>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</si>
  <si>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</si>
  <si>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</si>
  <si>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</si>
  <si>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</si>
  <si>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</si>
  <si>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</si>
  <si>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</si>
  <si>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</si>
  <si>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</si>
  <si>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</si>
  <si>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</si>
  <si>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</si>
  <si>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</si>
  <si>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</si>
  <si>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</si>
  <si>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</si>
  <si>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</si>
  <si>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</si>
  <si>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</si>
  <si>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</si>
  <si>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</si>
  <si>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</si>
  <si>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</si>
  <si>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</si>
  <si>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</si>
  <si>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</si>
  <si>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</si>
  <si>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</si>
  <si>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</si>
  <si>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</si>
  <si>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</si>
  <si>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</si>
  <si>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</si>
  <si>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</si>
  <si>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</si>
  <si>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</si>
  <si>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</si>
  <si>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</si>
  <si>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</si>
  <si>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</si>
  <si>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</si>
  <si>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</si>
  <si>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</si>
  <si>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</si>
  <si>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</si>
  <si>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</si>
  <si>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</si>
  <si>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</si>
  <si>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</si>
  <si>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</si>
  <si>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</si>
  <si>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</si>
  <si>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</si>
  <si>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</si>
  <si>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</si>
  <si>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</si>
  <si>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</si>
  <si>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</si>
  <si>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</si>
  <si>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</si>
  <si>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</si>
  <si>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</si>
  <si>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</si>
  <si>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</si>
  <si>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</si>
  <si>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</si>
  <si>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</si>
  <si>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</si>
  <si>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</si>
  <si>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</si>
  <si>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</si>
  <si>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</si>
  <si>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</si>
  <si>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</si>
  <si>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</si>
  <si>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</si>
  <si>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</si>
  <si>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</si>
  <si>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</si>
  <si>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</si>
  <si>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</si>
  <si>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</si>
  <si>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</si>
  <si>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</si>
  <si>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</si>
  <si>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</si>
  <si>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</si>
  <si>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</si>
  <si>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</si>
  <si>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</si>
  <si>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</si>
  <si>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</si>
  <si>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</si>
  <si>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</si>
  <si>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</si>
  <si>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</si>
  <si>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</si>
  <si>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</si>
  <si>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</si>
  <si>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</si>
  <si>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</si>
  <si>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</si>
  <si>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</si>
  <si>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</si>
  <si>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</si>
  <si>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</si>
  <si>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</si>
  <si>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</si>
  <si>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</si>
  <si>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</si>
  <si>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</si>
  <si>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</si>
  <si>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</si>
  <si>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</si>
  <si>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</si>
  <si>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</si>
  <si>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</si>
  <si>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</si>
  <si>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</si>
  <si>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</si>
  <si>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</si>
  <si>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</si>
  <si>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</si>
  <si>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</si>
  <si>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</si>
  <si>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</si>
  <si>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</si>
  <si>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</si>
  <si>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</si>
  <si>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</si>
  <si>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</si>
  <si>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</si>
  <si>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</si>
  <si>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</si>
  <si>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</si>
  <si>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</si>
  <si>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</si>
  <si>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</si>
  <si>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</si>
  <si>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</si>
  <si>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</si>
  <si>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</si>
  <si>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</si>
  <si>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</si>
  <si>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</si>
  <si>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</si>
  <si>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</si>
  <si>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</si>
  <si>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</si>
  <si>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</si>
  <si>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</si>
  <si>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</si>
  <si>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</si>
  <si>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</si>
  <si>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</si>
  <si>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</si>
  <si>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</si>
  <si>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</si>
  <si>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</si>
  <si>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</si>
  <si>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</si>
  <si>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</si>
  <si>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</si>
  <si>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</si>
  <si>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</si>
  <si>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</si>
  <si>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</si>
  <si>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</si>
  <si>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</si>
  <si>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</si>
  <si>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</si>
  <si>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</si>
  <si>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</si>
  <si>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</si>
  <si>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</si>
  <si>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</si>
  <si>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</si>
  <si>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</si>
  <si>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</si>
  <si>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</si>
  <si>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</si>
  <si>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</si>
  <si>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</si>
  <si>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</si>
  <si>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</si>
  <si>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</si>
  <si>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</si>
  <si>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</si>
  <si>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</si>
  <si>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</si>
  <si>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</si>
  <si>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</si>
  <si>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</si>
  <si>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</si>
  <si>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</si>
  <si>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</si>
  <si>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</si>
  <si>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</si>
  <si>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</si>
  <si>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</si>
  <si>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</si>
  <si>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</si>
  <si>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</si>
  <si>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</si>
  <si>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</si>
  <si>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</si>
  <si>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</si>
  <si>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</si>
  <si>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</si>
  <si>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</si>
  <si>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</si>
  <si>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</si>
  <si>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</si>
  <si>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</si>
  <si>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</si>
  <si>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</si>
  <si>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</si>
  <si>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</si>
  <si>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</si>
  <si>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</si>
  <si>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</si>
  <si>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</si>
  <si>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</si>
  <si>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</si>
  <si>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</si>
  <si>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</si>
  <si>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</si>
  <si>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</si>
  <si>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</si>
  <si>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</si>
  <si>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</si>
  <si>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</si>
  <si>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</si>
  <si>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</si>
  <si>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</si>
  <si>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</si>
  <si>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</si>
  <si>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</si>
  <si>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</si>
  <si>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</si>
  <si>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</si>
  <si>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</si>
  <si>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</si>
  <si>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</si>
  <si>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</si>
  <si>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</si>
  <si>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</si>
  <si>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</si>
  <si>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</si>
  <si>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</si>
  <si>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</si>
  <si>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</si>
  <si>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</si>
  <si>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</si>
  <si>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</si>
  <si>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</si>
  <si>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</si>
  <si>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</si>
  <si>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</si>
  <si>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</si>
  <si>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</si>
  <si>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</si>
  <si>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</si>
  <si>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</si>
  <si>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</si>
  <si>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</si>
  <si>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</si>
  <si>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</si>
  <si>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</si>
  <si>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</si>
  <si>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</si>
  <si>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</si>
  <si>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</si>
  <si>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</si>
  <si>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</si>
  <si>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</si>
  <si>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</si>
  <si>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</si>
  <si>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</si>
  <si>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</si>
  <si>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</si>
  <si>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</si>
  <si>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</si>
  <si>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</si>
  <si>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</si>
  <si>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</si>
  <si>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</si>
  <si>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</si>
  <si>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</si>
  <si>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</si>
  <si>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</si>
  <si>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</si>
  <si>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</si>
  <si>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</si>
  <si>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</si>
  <si>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</si>
  <si>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</si>
  <si>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</si>
  <si>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</si>
  <si>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</si>
  <si>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</si>
  <si>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</si>
  <si>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</si>
  <si>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</si>
  <si>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</si>
  <si>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</si>
  <si>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</si>
  <si>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</si>
  <si>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</si>
  <si>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</si>
  <si>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</si>
  <si>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</si>
  <si>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</si>
  <si>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</si>
  <si>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</si>
  <si>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</si>
  <si>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</si>
  <si>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</si>
  <si>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</si>
  <si>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</si>
  <si>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</si>
  <si>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</si>
  <si>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</si>
  <si>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</si>
  <si>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</si>
  <si>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</si>
  <si>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</si>
  <si>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</si>
  <si>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</si>
  <si>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</si>
  <si>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</si>
  <si>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</si>
  <si>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</si>
  <si>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</si>
  <si>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</si>
  <si>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</si>
  <si>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</si>
  <si>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</si>
  <si>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</si>
  <si>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</si>
  <si>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</si>
  <si>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</si>
  <si>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</si>
  <si>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</si>
  <si>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</si>
  <si>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</si>
  <si>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</si>
  <si>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</si>
  <si>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</si>
  <si>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</si>
  <si>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</si>
  <si>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</si>
  <si>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</si>
  <si>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</si>
  <si>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</si>
  <si>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</si>
  <si>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</si>
  <si>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</si>
  <si>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</si>
  <si>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</si>
  <si>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</si>
  <si>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</si>
  <si>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</si>
  <si>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</si>
  <si>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</si>
  <si>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</si>
  <si>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</si>
  <si>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</si>
  <si>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</si>
  <si>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</si>
  <si>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</si>
  <si>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</si>
  <si>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</si>
  <si>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</si>
  <si>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</si>
  <si>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</si>
  <si>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</si>
  <si>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</si>
  <si>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</si>
  <si>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</si>
  <si>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</si>
  <si>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</si>
  <si>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</si>
  <si>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</si>
  <si>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</si>
  <si>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</si>
  <si>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</si>
  <si>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</si>
  <si>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</si>
  <si>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</si>
  <si>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</si>
  <si>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</si>
  <si>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</si>
  <si>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</si>
  <si>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</si>
  <si>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</si>
  <si>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</si>
  <si>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</si>
  <si>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</si>
  <si>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</si>
  <si>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</si>
  <si>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</si>
  <si>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</si>
  <si>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</si>
  <si>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</si>
  <si>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</si>
  <si>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</si>
  <si>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</si>
  <si>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</si>
  <si>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</si>
  <si>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</si>
  <si>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</si>
  <si>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</si>
  <si>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</si>
  <si>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</si>
  <si>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</si>
  <si>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</si>
  <si>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</si>
  <si>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</si>
  <si>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</si>
  <si>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</si>
  <si>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</si>
  <si>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</si>
  <si>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</si>
  <si>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</si>
  <si>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</si>
  <si>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</si>
  <si>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</si>
  <si>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</si>
  <si>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</si>
  <si>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</si>
  <si>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</si>
  <si>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</si>
  <si>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</si>
  <si>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</si>
  <si>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</si>
  <si>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</si>
  <si>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</si>
  <si>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</si>
  <si>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</si>
  <si>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</si>
  <si>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</si>
  <si>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</si>
  <si>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</si>
  <si>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</si>
  <si>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</si>
  <si>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</si>
  <si>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</si>
  <si>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</si>
  <si>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</si>
  <si>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</si>
  <si>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</si>
  <si>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</si>
  <si>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</si>
  <si>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</si>
  <si>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</si>
  <si>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</si>
  <si>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</si>
  <si>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</si>
  <si>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</si>
  <si>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</si>
  <si>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</si>
  <si>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</si>
  <si>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</si>
  <si>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</si>
  <si>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</si>
  <si>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</si>
  <si>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</si>
  <si>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</si>
  <si>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</si>
  <si>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</si>
  <si>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</si>
  <si>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</si>
  <si>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</si>
  <si>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</si>
  <si>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</si>
  <si>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</si>
  <si>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</si>
  <si>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</si>
  <si>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</si>
  <si>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</si>
  <si>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</si>
  <si>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</si>
  <si>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</si>
  <si>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</si>
  <si>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</si>
  <si>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</si>
  <si>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</si>
  <si>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</si>
  <si>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</si>
  <si>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</si>
  <si>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</si>
  <si>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</si>
  <si>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</si>
  <si>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</si>
  <si>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</si>
  <si>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</si>
  <si>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</si>
  <si>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</si>
  <si>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</si>
  <si>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</si>
  <si>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</si>
  <si>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</si>
  <si>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</si>
  <si>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</si>
  <si>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</si>
  <si>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</si>
  <si>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</si>
  <si>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</si>
  <si>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</si>
  <si>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</si>
  <si>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</si>
  <si>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</si>
  <si>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</si>
  <si>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</si>
  <si>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</si>
  <si>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</si>
  <si>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</si>
  <si>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</si>
  <si>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</si>
  <si>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</si>
  <si>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</si>
  <si>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</si>
  <si>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</si>
  <si>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</si>
  <si>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</si>
  <si>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</si>
  <si>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</si>
  <si>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</si>
  <si>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</si>
  <si>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</si>
  <si>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</si>
  <si>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</si>
  <si>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</si>
  <si>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</si>
  <si>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</si>
  <si>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</si>
  <si>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</si>
  <si>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</si>
  <si>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</si>
  <si>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</si>
  <si>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</si>
  <si>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</si>
  <si>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</si>
  <si>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</si>
  <si>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</si>
  <si>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</si>
  <si>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</si>
  <si>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</si>
  <si>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</si>
  <si>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</si>
  <si>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</si>
  <si>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</si>
  <si>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</si>
  <si>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</si>
  <si>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</si>
  <si>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</si>
  <si>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</si>
  <si>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</si>
  <si>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</si>
  <si>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</si>
  <si>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</si>
  <si>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</si>
  <si>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</si>
  <si>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</si>
  <si>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</si>
  <si>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</si>
  <si>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</si>
  <si>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</si>
  <si>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</si>
  <si>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</si>
  <si>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</si>
  <si>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</si>
  <si>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</si>
  <si>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</si>
  <si>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</si>
  <si>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</si>
  <si>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</si>
  <si>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</si>
  <si>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</si>
  <si>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</si>
  <si>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</si>
  <si>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</si>
  <si>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</si>
  <si>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</si>
  <si>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</si>
  <si>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</si>
  <si>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</si>
  <si>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</si>
  <si>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</si>
  <si>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</si>
  <si>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</si>
  <si>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</si>
  <si>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</si>
  <si>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</si>
  <si>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</si>
  <si>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</si>
  <si>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</si>
  <si>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</si>
  <si>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</si>
  <si>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</si>
  <si>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</si>
  <si>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</si>
  <si>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</si>
  <si>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</si>
  <si>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</si>
  <si>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</si>
  <si>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</si>
  <si>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</si>
  <si>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</si>
  <si>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</si>
  <si>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</si>
  <si>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</si>
  <si>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</si>
  <si>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</si>
  <si>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</si>
  <si>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</si>
  <si>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</si>
  <si>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</si>
  <si>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</si>
  <si>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</si>
  <si>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</si>
  <si>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</si>
  <si>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</si>
  <si>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</si>
  <si>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</si>
  <si>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</si>
  <si>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</si>
  <si>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</si>
  <si>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</si>
  <si>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</si>
  <si>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</si>
  <si>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</si>
  <si>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</si>
  <si>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</si>
  <si>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</si>
  <si>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</si>
  <si>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</si>
  <si>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</si>
  <si>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</si>
  <si>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</si>
  <si>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</si>
  <si>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</si>
  <si>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</si>
  <si>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</si>
  <si>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</si>
  <si>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</si>
  <si>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</si>
  <si>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</si>
  <si>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</si>
  <si>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</si>
  <si>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</si>
  <si>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</si>
  <si>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</si>
  <si>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</si>
  <si>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</si>
  <si>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</si>
  <si>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</si>
  <si>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</si>
  <si>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</si>
  <si>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</si>
  <si>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</si>
  <si>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</si>
  <si>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</si>
  <si>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</si>
  <si>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</si>
  <si>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</si>
  <si>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</si>
  <si>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</si>
  <si>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</si>
  <si>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</si>
  <si>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</si>
  <si>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</si>
  <si>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</si>
  <si>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</si>
  <si>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</si>
  <si>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</si>
  <si>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</si>
  <si>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</si>
  <si>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</si>
  <si>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</si>
  <si>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</si>
  <si>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</si>
  <si>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</si>
  <si>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</si>
  <si>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</si>
  <si>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</si>
  <si>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</si>
  <si>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</si>
  <si>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</si>
  <si>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</si>
  <si>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</si>
  <si>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</si>
  <si>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</si>
  <si>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</si>
  <si>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</si>
  <si>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</si>
  <si>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</si>
  <si>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</si>
  <si>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</si>
  <si>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</si>
  <si>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</si>
  <si>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</si>
  <si>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</si>
  <si>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</si>
  <si>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</si>
  <si>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</si>
  <si>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</si>
  <si>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</si>
  <si>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</si>
  <si>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</si>
  <si>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</si>
  <si>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</si>
  <si>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</si>
  <si>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</si>
  <si>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</si>
  <si>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</si>
  <si>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</si>
  <si>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</si>
  <si>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</si>
  <si>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</si>
  <si>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</si>
  <si>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</si>
  <si>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</si>
  <si>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</si>
  <si>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</si>
  <si>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</si>
  <si>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</si>
  <si>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</si>
  <si>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</si>
  <si>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</si>
  <si>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</si>
  <si>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</si>
  <si>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</si>
  <si>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</si>
  <si>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</si>
  <si>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</si>
  <si>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</si>
  <si>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</si>
  <si>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</si>
  <si>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</si>
  <si>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</si>
  <si>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</si>
  <si>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</si>
  <si>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</si>
  <si>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</si>
  <si>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</si>
  <si>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</si>
  <si>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</si>
  <si>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</si>
  <si>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</si>
  <si>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</si>
  <si>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</si>
  <si>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</si>
  <si>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</si>
  <si>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</si>
  <si>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</si>
  <si>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</si>
  <si>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</si>
  <si>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</si>
  <si>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</si>
  <si>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</si>
  <si>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</si>
  <si>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</si>
  <si>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</si>
  <si>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</si>
  <si>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</si>
  <si>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</si>
  <si>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</si>
  <si>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</si>
  <si>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</si>
  <si>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</si>
  <si>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</si>
  <si>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</si>
  <si>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</si>
  <si>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</si>
  <si>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</si>
  <si>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</si>
  <si>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</si>
  <si>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</si>
  <si>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</si>
  <si>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</si>
  <si>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</si>
  <si>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</si>
  <si>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</si>
  <si>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</si>
  <si>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</si>
  <si>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</si>
  <si>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</si>
  <si>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</si>
  <si>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</si>
  <si>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</si>
  <si>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</si>
  <si>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</si>
  <si>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</si>
  <si>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</si>
  <si>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</si>
  <si>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</si>
  <si>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</si>
  <si>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</si>
  <si>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</si>
  <si>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</si>
  <si>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</si>
  <si>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</si>
  <si>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</si>
  <si>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</si>
  <si>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</si>
  <si>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</si>
  <si>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</si>
  <si>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</si>
  <si>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</si>
  <si>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</si>
  <si>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</si>
  <si>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</si>
  <si>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</si>
  <si>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</si>
  <si>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</si>
  <si>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</si>
  <si>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</si>
  <si>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</si>
  <si>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</si>
  <si>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</si>
  <si>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</si>
  <si>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</si>
  <si>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</si>
  <si>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</si>
  <si>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</si>
  <si>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</si>
  <si>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</si>
  <si>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</si>
  <si>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</si>
  <si>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</si>
  <si>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</si>
  <si>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</si>
  <si>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</si>
  <si>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</si>
  <si>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</si>
  <si>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</si>
  <si>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</si>
  <si>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</si>
  <si>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</si>
  <si>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</si>
  <si>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</si>
  <si>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</si>
  <si>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</si>
  <si>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</si>
  <si>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</si>
  <si>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</si>
  <si>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</si>
  <si>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</si>
  <si>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</si>
  <si>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</si>
  <si>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</si>
  <si>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</si>
  <si>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</si>
  <si>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</si>
  <si>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</si>
  <si>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</si>
  <si>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</si>
  <si>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</si>
  <si>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</si>
  <si>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</si>
  <si>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</si>
  <si>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</si>
  <si>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</si>
  <si>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</si>
  <si>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</si>
  <si>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</si>
  <si>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</si>
  <si>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</si>
  <si>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</si>
  <si>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</si>
  <si>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</si>
  <si>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</si>
  <si>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</si>
  <si>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</si>
  <si>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</si>
  <si>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</si>
  <si>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</si>
  <si>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</si>
  <si>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</si>
  <si>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</si>
  <si>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</si>
  <si>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</si>
  <si>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</si>
  <si>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</si>
  <si>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</si>
  <si>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</si>
  <si>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</si>
  <si>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</si>
  <si>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</si>
  <si>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</si>
  <si>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</si>
  <si>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</si>
  <si>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</si>
  <si>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</si>
  <si>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</si>
  <si>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</si>
  <si>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</si>
  <si>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</si>
  <si>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</si>
  <si>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</si>
  <si>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</si>
  <si>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</si>
  <si>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</si>
  <si>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</si>
  <si>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</si>
  <si>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</si>
  <si>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</si>
  <si>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</si>
  <si>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</si>
  <si>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</si>
  <si>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</si>
  <si>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</si>
  <si>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</si>
  <si>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</si>
  <si>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</si>
  <si>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</si>
  <si>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</si>
  <si>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</si>
  <si>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</si>
  <si>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</si>
  <si>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</si>
  <si>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</si>
  <si>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</si>
  <si>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</si>
  <si>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</si>
  <si>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</si>
  <si>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</si>
  <si>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</si>
  <si>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</si>
  <si>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</si>
  <si>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</si>
  <si>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</si>
  <si>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</si>
  <si>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</si>
  <si>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</si>
  <si>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</si>
  <si>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</si>
  <si>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</si>
  <si>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</si>
  <si>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</si>
  <si>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</si>
  <si>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</si>
  <si>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</si>
  <si>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</si>
  <si>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</si>
  <si>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</si>
  <si>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</si>
  <si>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</si>
  <si>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</si>
  <si>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</si>
  <si>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</si>
  <si>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</si>
  <si>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</si>
  <si>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</si>
  <si>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</si>
  <si>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</si>
  <si>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</si>
  <si>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</si>
  <si>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</si>
  <si>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</si>
  <si>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</si>
  <si>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</si>
  <si>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</si>
  <si>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</si>
  <si>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</si>
  <si>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</si>
  <si>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</si>
  <si>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</si>
  <si>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</si>
  <si>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</si>
  <si>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</si>
  <si>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</si>
  <si>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</si>
  <si>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</si>
  <si>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</si>
  <si>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</si>
  <si>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</si>
  <si>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</si>
  <si>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</si>
  <si>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</si>
  <si>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</si>
  <si>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</si>
  <si>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</si>
  <si>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</si>
  <si>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</si>
  <si>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</si>
  <si>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</si>
  <si>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</si>
  <si>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</si>
  <si>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</si>
  <si>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</si>
  <si>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</si>
  <si>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</si>
  <si>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</si>
  <si>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</si>
  <si>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</si>
  <si>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</si>
  <si>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</si>
  <si>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</si>
  <si>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</si>
  <si>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</si>
  <si>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</si>
  <si>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</si>
  <si>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</si>
  <si>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</si>
  <si>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</si>
  <si>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</si>
  <si>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</si>
  <si>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</si>
  <si>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</si>
  <si>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</si>
  <si>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</si>
  <si>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</si>
  <si>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</si>
  <si>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</si>
  <si>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</si>
  <si>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</si>
  <si>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</si>
  <si>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</si>
  <si>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</si>
  <si>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</si>
  <si>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</si>
  <si>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</si>
  <si>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</si>
  <si>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</si>
  <si>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</si>
  <si>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</si>
  <si>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</si>
  <si>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</si>
  <si>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</si>
  <si>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</si>
  <si>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</si>
  <si>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</si>
  <si>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</si>
  <si>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</si>
  <si>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</si>
  <si>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</si>
  <si>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</si>
  <si>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</si>
  <si>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</si>
  <si>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</si>
  <si>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</si>
  <si>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</si>
  <si>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</si>
  <si>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</si>
  <si>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</si>
  <si>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</si>
  <si>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</si>
  <si>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</si>
  <si>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</si>
  <si>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</si>
  <si>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</si>
  <si>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</si>
  <si>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</si>
  <si>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</si>
  <si>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</si>
  <si>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</si>
  <si>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</si>
  <si>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</si>
  <si>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</si>
  <si>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</si>
  <si>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</si>
  <si>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</si>
  <si>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</si>
  <si>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</si>
  <si>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</si>
  <si>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</si>
  <si>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</si>
  <si>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</si>
  <si>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</si>
  <si>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</si>
  <si>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</si>
  <si>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</si>
  <si>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</si>
  <si>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</si>
  <si>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</si>
  <si>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</si>
  <si>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</si>
  <si>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</si>
  <si>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</si>
  <si>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</si>
  <si>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</si>
  <si>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</si>
  <si>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</si>
  <si>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</si>
  <si>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</si>
  <si>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</si>
  <si>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</si>
  <si>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</si>
  <si>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</si>
  <si>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</si>
  <si>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</si>
  <si>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</si>
  <si>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</si>
  <si>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</si>
  <si>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</si>
  <si>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</si>
  <si>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</si>
  <si>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</si>
  <si>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</si>
  <si>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</si>
  <si>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</si>
  <si>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</si>
  <si>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</si>
  <si>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</si>
  <si>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</si>
  <si>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</si>
  <si>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</si>
  <si>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</si>
  <si>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</si>
  <si>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</si>
  <si>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</si>
  <si>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</si>
  <si>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</si>
  <si>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</si>
  <si>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</si>
  <si>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</si>
  <si>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</si>
  <si>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</si>
  <si>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</si>
  <si>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</si>
  <si>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</si>
  <si>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</si>
  <si>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</si>
  <si>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</si>
  <si>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</si>
  <si>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</si>
  <si>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</si>
  <si>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</si>
  <si>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</si>
  <si>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</si>
  <si>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</si>
  <si>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</si>
  <si>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</si>
  <si>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</si>
  <si>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</si>
  <si>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</si>
  <si>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</si>
  <si>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</si>
  <si>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</si>
  <si>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</si>
  <si>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</si>
  <si>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</si>
  <si>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</si>
  <si>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</si>
  <si>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</si>
  <si>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</si>
  <si>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</si>
  <si>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</si>
  <si>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</si>
  <si>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</si>
  <si>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</si>
  <si>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</si>
  <si>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</si>
  <si>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</si>
  <si>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</si>
  <si>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</si>
  <si>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</si>
  <si>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</si>
  <si>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</si>
  <si>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</si>
  <si>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</si>
  <si>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</si>
  <si>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</si>
  <si>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</si>
  <si>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</si>
  <si>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</si>
  <si>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</si>
  <si>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</si>
  <si>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</si>
  <si>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</si>
  <si>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</si>
  <si>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</si>
  <si>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</si>
  <si>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</si>
  <si>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</si>
  <si>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</si>
  <si>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</si>
  <si>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</si>
  <si>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</si>
  <si>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</si>
  <si>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</si>
  <si>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</si>
  <si>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</si>
  <si>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</si>
  <si>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</si>
  <si>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</si>
  <si>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</si>
  <si>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</si>
  <si>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</si>
  <si>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</si>
  <si>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</si>
  <si>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</si>
  <si>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</si>
  <si>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</si>
  <si>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</si>
  <si>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</si>
  <si>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</si>
  <si>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</si>
  <si>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</si>
  <si>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</si>
  <si>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</si>
  <si>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</si>
  <si>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</si>
  <si>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</si>
  <si>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</si>
  <si>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</si>
  <si>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</si>
  <si>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</si>
  <si>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</si>
  <si>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</si>
  <si>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</si>
  <si>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</si>
  <si>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</si>
  <si>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</si>
  <si>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</si>
  <si>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</si>
  <si>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</si>
  <si>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</si>
  <si>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</si>
  <si>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</si>
  <si>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</si>
  <si>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</si>
  <si>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</si>
  <si>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</si>
  <si>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</si>
  <si>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</si>
  <si>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</si>
  <si>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</si>
  <si>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</si>
  <si>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</si>
  <si>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</si>
  <si>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</si>
  <si>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</si>
  <si>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</si>
  <si>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</si>
  <si>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</si>
  <si>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</si>
  <si>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</si>
  <si>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</si>
  <si>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</si>
  <si>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</si>
  <si>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</si>
  <si>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</si>
  <si>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</si>
  <si>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</si>
  <si>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</si>
  <si>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</si>
  <si>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</si>
  <si>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</si>
  <si>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</si>
  <si>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</si>
  <si>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</si>
  <si>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</si>
  <si>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</si>
  <si>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</si>
  <si>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</si>
  <si>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</si>
  <si>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</si>
  <si>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</si>
  <si>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</si>
  <si>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</si>
  <si>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</si>
  <si>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</si>
  <si>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</si>
  <si>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</si>
  <si>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</si>
  <si>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</si>
  <si>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</si>
  <si>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</si>
  <si>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</si>
  <si>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</si>
  <si>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</si>
  <si>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</si>
  <si>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</si>
  <si>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</si>
  <si>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</si>
  <si>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</si>
  <si>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</si>
  <si>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</si>
  <si>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</si>
  <si>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</si>
  <si>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</si>
  <si>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</si>
  <si>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</si>
  <si>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</si>
  <si>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</si>
  <si>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</si>
  <si>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</si>
  <si>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</si>
  <si>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</si>
  <si>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</si>
  <si>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</si>
  <si>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</si>
  <si>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</si>
  <si>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</si>
  <si>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</si>
  <si>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</si>
  <si>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</si>
  <si>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</si>
  <si>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</si>
  <si>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</si>
  <si>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</si>
  <si>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</si>
  <si>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</si>
  <si>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</si>
  <si>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</si>
  <si>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</si>
  <si>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</si>
  <si>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</si>
  <si>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</si>
  <si>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</si>
  <si>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</si>
  <si>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</si>
  <si>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</si>
  <si>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</si>
  <si>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</si>
  <si>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</si>
  <si>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</si>
  <si>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</si>
  <si>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</si>
  <si>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</si>
  <si>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</si>
  <si>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</si>
  <si>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</si>
  <si>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</si>
  <si>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</si>
  <si>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</si>
  <si>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</si>
  <si>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</si>
  <si>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</si>
  <si>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</si>
  <si>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</si>
  <si>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</si>
  <si>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</si>
  <si>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</si>
  <si>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</si>
  <si>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</si>
  <si>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</si>
  <si>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</si>
  <si>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</si>
  <si>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</si>
  <si>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</si>
  <si>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</si>
  <si>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</si>
  <si>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</si>
  <si>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</si>
  <si>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</si>
  <si>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</si>
  <si>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</si>
  <si>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</si>
  <si>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</si>
  <si>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</si>
  <si>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</si>
  <si>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</si>
  <si>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</si>
  <si>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</si>
  <si>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</si>
  <si>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</si>
  <si>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</si>
  <si>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</si>
  <si>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</si>
  <si>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</si>
  <si>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</si>
  <si>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</si>
  <si>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</si>
  <si>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</si>
  <si>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</si>
  <si>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</si>
  <si>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</si>
  <si>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</si>
  <si>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</si>
  <si>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</si>
  <si>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</si>
  <si>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</si>
  <si>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</si>
  <si>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</si>
  <si>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</si>
  <si>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</si>
  <si>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</si>
  <si>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</si>
  <si>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</si>
  <si>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</si>
  <si>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</si>
  <si>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</si>
  <si>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</si>
  <si>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PCM-20251202-00000540</t>
  </si>
  <si>
    <t xml:space="preserve">Restored by PG </t>
  </si>
  <si>
    <t>PCM-20251202-00000630</t>
  </si>
  <si>
    <t xml:space="preserve">team saved hub sites as sceco blackout in area </t>
  </si>
  <si>
    <t>PCM-20251202-00000666</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</si>
  <si>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</si>
  <si>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</si>
  <si>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</si>
  <si>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</si>
  <si>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</si>
  <si>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</si>
  <si>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</si>
  <si>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</si>
  <si>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</si>
  <si>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</si>
  <si>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</si>
  <si>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</si>
  <si>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</si>
  <si>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50 min </t>
  </si>
  <si>
    <t>PCM-20251202-00000524</t>
  </si>
  <si>
    <t>TE issue and site has access issue as owner access will be available after Asar. We are trying with owner with our coordinator to solve the issue</t>
  </si>
  <si>
    <t>PCM-20251202-00000677</t>
  </si>
  <si>
    <t xml:space="preserve">EM team at site </t>
  </si>
  <si>
    <t>PCM-20251202-00000647</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</si>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</sst>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330.52051620370185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45993.468942129628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45993.468942129628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45993.468942129628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45993.468942129628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45993.468942129628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45993.468942129628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45993.468942129628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45993.468942129628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45993.468942129628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45993.468942129628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45993.468942129628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45993.468942129628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45993.468942129628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45993.468942129628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45993.468942129628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45993.468942129628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45993.468942129628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45993.468942129628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45993.468942129628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45993.468942129628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45993.468942129628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45993.468942129628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45993.468942129628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45993.468942129628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45993.468942129628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45993.468942129628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45993.468942129628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45993.468942129628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45993.468942129628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45993.468942129628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45993.468942129628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45993.468942129628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45993.468942129628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45993.468942129628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45993.468942129628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45993.468942129628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45993.468942129628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45993.468942129628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45993.468942129628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45993.468942129628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45993.468942129628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45993.468942129628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45993.468942129628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45993.468942129628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45993.468942129628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45993.468942129628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45993.468942129628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45993.468942129628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45993.468942129628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45993.468942129628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45993.468942129628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45993.468942129628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45993.468942129628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45993.468942129628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45993.468942129628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45993.468942129628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45993.468942129628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45993.468942129628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45993.468942129628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45993.468942129628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45993.468942129628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45993.468942129628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45993.468942129628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45993.468942129628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45993.468942129628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45993.468942129628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45993.468942129628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45993.468942129628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45993.468942129628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45993.468942129628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45993.468942129628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45993.468942129628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45993.468942129628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45993.468942129628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45993.468942129628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45993.468942129628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45993.468942129628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45993.468942129628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45993.468942129628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45993.468942129628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45993.468942129628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45993.468942129628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45993.468942129628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45993.468942129628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45993.468942129628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45993.468942129628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45993.468942129628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45993.468942129628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45993.468942129628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45993.468942129628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45993.468942129628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45993.468942129628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45993.468942129628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45993.468942129628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45993.468942129628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45993.468942129628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45993.468942129628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45993.468942129628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45993.468942129628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45993.468942129628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45993.468942129628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45993.468942129628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45993.468942129628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45993.468942129628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45993.468942129628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45993.468942129628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45993.468942129628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45993.468942129628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45993.468942129628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45993.468942129628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45993.468942129628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45993.468942129628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45993.468942129628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45993.468942129628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45993.468942129628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45993.468942129628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45993.468942129628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45993.468942129628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45993.468942129628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45993.468942129628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45993.468942129628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45993.468942129628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45993.468942129628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45993.468942129628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45993.468942129628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45993.468942129628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45993.468942129628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45993.468942129628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45993.468942129628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45993.468942129628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45993.468942129628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45993.468942129628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45993.468942129628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45993.468942129628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45993.468942129628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45993.468942129628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45993.468942129628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45993.468942129628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45993.468942129628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45993.468942129628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45993.468942129628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45993.468942129628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45993.468942129628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45993.468942129628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45993.468942129628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45993.468942129628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45993.468942129628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45993.468942129628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45993.468942129628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45993.468942129628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45993.468942129628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45993.468942129628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45993.468942129628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45993.468942129628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45993.468942129628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45993.468942129628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45993.468942129628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45993.468942129628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45993.468942129628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45993.468942129628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45993.468942129628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45993.468942129628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45993.468942129628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45993.468942129628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45993.468942129628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45993.468942129628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45993.468942129628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45993.468942129628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45993.468942129628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45993.468942129628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45993.468942129628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45993.468942129628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45993.468942129628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45993.468942129628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45993.468942129628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45993.468942129628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45993.468942129628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45993.468942129628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45993.468942129628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45993.468942129628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45993.468942129628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45993.468942129628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45993.468942129628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45993.468942129628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45993.468942129628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45993.468942129628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45993.468942129628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45993.468942129628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45993.468942129628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45993.468942129628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45993.468942129628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45993.468942129628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45993.468942129628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45993.468942129628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45993.468942129628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45993.468942129628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45993.468942129628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45993.468942129628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45993.468942129628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45993.468942129628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45993.468942129628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45993.468942129628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45993.468942129628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45993.468942129628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45993.468942129628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45993.468942129628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45993.468942129628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45993.468942129628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45993.468942129628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45993.468942129628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168.46910416666651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9.0815231481465162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39192</v>
      </c>
      <c r="B5" s="58" t="str">
        <f>IFERROR(VLOOKUP(D5,DB!A:K,11,0),"")</f>
        <v>R2</v>
      </c>
      <c r="C5" s="58">
        <v>2</v>
      </c>
      <c r="D5" s="58" t="s">
        <v>22470</v>
      </c>
      <c r="E5" s="81" t="s">
        <v>39106</v>
      </c>
      <c r="F5" s="71">
        <v>45993.399108796293</v>
      </c>
      <c r="G5" s="72">
        <f ca="1">IFERROR(NOW()-F5,"-")</f>
        <v>6.983333333482733E-2</v>
      </c>
      <c r="H5" s="71">
        <v>45993.387303240743</v>
      </c>
      <c r="I5" s="58" t="str">
        <f>IFERROR(VLOOKUP(D5,DB!A:F,6,0),"")</f>
        <v>SCECO</v>
      </c>
      <c r="J5" s="58" t="str">
        <f>IFERROR(VLOOKUP(D5,DB!A:G,7,0),"")</f>
        <v>Weak</v>
      </c>
      <c r="K5" s="82" t="s">
        <v>39193</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t="s">
        <v>39194</v>
      </c>
      <c r="B6" s="18" t="str">
        <f>IFERROR(VLOOKUP(D6,DB!A:K,11,0),"")</f>
        <v>R2</v>
      </c>
      <c r="C6" s="18">
        <v>3</v>
      </c>
      <c r="D6" s="18" t="s">
        <v>19363</v>
      </c>
      <c r="E6" s="99" t="s">
        <v>39106</v>
      </c>
      <c r="F6" s="100">
        <v>45993.439756944441</v>
      </c>
      <c r="G6" s="101">
        <f ca="1">IFERROR(NOW()-F6,"-")</f>
        <v>2.9185185187088791E-2</v>
      </c>
      <c r="H6" s="100">
        <v>45993.432118055556</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23838</v>
      </c>
      <c r="E7" s="99" t="s">
        <v>39185</v>
      </c>
      <c r="F7" s="100">
        <v>45993.449363425927</v>
      </c>
      <c r="G7" s="101">
        <f ca="1">IFERROR(NOW()-F7,"-")</f>
        <v>1.9578703700972255E-2</v>
      </c>
      <c r="H7" s="100">
        <v>45993.444502314815</v>
      </c>
      <c r="I7" s="18" t="str">
        <f>IFERROR(VLOOKUP(D7,DB!A:F,6,0),"")</f>
        <v>SCECO</v>
      </c>
      <c r="J7" s="18" t="str">
        <f>IFERROR(VLOOKUP(D7,DB!A:G,7,0),"")</f>
        <v>Good</v>
      </c>
      <c r="K7" s="19"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45993.468942129628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45993.468942129628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45993.468942129628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45993.468942129628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45993.468942129628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45993.468942129628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45993.468942129628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45993.468942129628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45993.468942129628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45993.468942129628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45993.468942129628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45993.468942129628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45993.468942129628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45993.468942129628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45993.468942129628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45993.468942129628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45993.468942129628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45993.468942129628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45993.468942129628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45993.468942129628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45993.468942129628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45993.468942129628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45993.468942129628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45993.468942129628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45993.468942129628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45993.468942129628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45993.468942129628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45993.468942129628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45993.468942129628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45993.468942129628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45993.468942129628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45993.468942129628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45993.468942129628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45993.468942129628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45993.468942129628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45993.468942129628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45993.468942129628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45993.468942129628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45993.468942129628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45993.468942129628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45993.468942129628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45993.468942129628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45993.468942129628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45993.468942129628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45993.468942129628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45993.468942129628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39197</v>
      </c>
      <c r="B2" s="58" t="str">
        <f>IFERROR(VLOOKUP(D2,DB!A:K,11,0),"")</f>
        <v>R3</v>
      </c>
      <c r="C2" s="18">
        <v>1</v>
      </c>
      <c r="D2" s="58" t="s">
        <v>15514</v>
      </c>
      <c r="E2" s="18" t="s">
        <v>39106</v>
      </c>
      <c r="F2" s="20">
        <v>45993.433159722219</v>
      </c>
      <c r="G2" s="21">
        <f t="shared" ref="G2:G26" ca="1" si="0">IFERROR(NOW()-F2,"-")</f>
        <v>3.5782407408987638E-2</v>
      </c>
      <c r="H2" s="22">
        <v>45993.424675925926</v>
      </c>
      <c r="I2" s="19" t="str">
        <f>IFERROR(VLOOKUP(D2,DB!A:F,6,0),"")</f>
        <v>SCECO</v>
      </c>
      <c r="J2" s="18" t="str">
        <f>IFERROR(VLOOKUP(D2,DB!A:G,7,0),"")</f>
        <v>Dead</v>
      </c>
      <c r="K2" s="42" t="s">
        <v>39198</v>
      </c>
      <c r="L2" s="23" t="str">
        <f>IFERROR(VLOOKUP(D2,DB!A:I,9,0),"")</f>
        <v>Latis</v>
      </c>
    </row>
    <row r="3" spans="1:13" ht="15" customHeight="1">
      <c r="A3" s="19"/>
      <c r="B3" s="58" t="str">
        <f>IFERROR(VLOOKUP(D3,DB!A:K,11,0),"")</f>
        <v/>
      </c>
      <c r="C3" s="58"/>
      <c r="D3" s="18"/>
      <c r="E3" s="18"/>
      <c r="F3" s="20"/>
      <c r="G3" s="21">
        <f t="shared" ca="1" si="0"/>
        <v>45993.468942129628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45993.468942129628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45993.468942129628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45993.468942129628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45993.468942129628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45993.468942129628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45993.468942129628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45993.468942129628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45993.468942129628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45993.468942129628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45993.468942129628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45993.468942129628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45993.468942129628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45993.468942129628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45993.468942129628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45993.468942129628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45993.468942129628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45993.468942129628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45993.468942129628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45993.468942129628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45993.468942129628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45993.468942129628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45993.468942129628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45993.468942129628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45993.468942129628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45993.468942129628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45993.468942129628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45993.468942129628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45993.468942129628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45993.468942129628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45993.468942129628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45993.468942129628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45993.468942129628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45993.468942129628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45993.468942129628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45993.468942129628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45993.468942129628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45993.468942129628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45993.468942129628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45993.468942129628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45993.468942129628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45993.468942129628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45993.468942129628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45993.468942129628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45993.468942129628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45993.468942129628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45993.468942129628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45993.468942129628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45993.468942129628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45993.468942129628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45993.468942129628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45993.468942129628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45993.468942129628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45993.468942129628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45993.468942129628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45993.468942129628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45993.468942129628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45993.468942129628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45993.468942129628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45993.468942129628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45993.468942129628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45993.468942129628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45993.468942129628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45993.468942129628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45993.468942129628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45993.468942129628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45993.468942129628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45993.468942129628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45993.468942129628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45993.468942129628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45993.468942129628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45993.468942129628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45993.468942129628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45993.468942129628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45993.468942129628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45993.468942129628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45993.468942129628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45993.468942129628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45993.468942129628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45993.468942129628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45993.468942129628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45993.468942129628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45993.468942129628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45993.468942129628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45993.468942129628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45993.468942129628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45993.468942129628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45993.468942129628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45993.468942129628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45993.468942129628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45993.468942129628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45993.468942129628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45993.468942129628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45993.468942129628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45993.468942129628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45993.468942129628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45993.468942129628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45993.468942129628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45993.468942129628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45993.468942129628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45993.468942129628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45993.468942129628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45993.468942129628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45993.468942129628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45993.468942129628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45993.468942129628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45993.468942129628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45993.468942129628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45993.468942129628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45993.468942129628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45993.468942129628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45993.468942129628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45993.468942129628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45993.468942129628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45993.468942129628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45993.468942129628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45993.468942129628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45993.468942129628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45993.468942129628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45993.468942129628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45993.468942129628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45993.468942129628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45993.468942129628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45993.468942129628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45993.468942129628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45993.468942129628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45993.468942129628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45993.468942129628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45993.468942129628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45993.468942129628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45993.468942129628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45993.468942129628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45993.468942129628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45993.468942129628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45993.468942129628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45993.468942129628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45993.468942129628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45993.468942129628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45993.468942129628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45993.468942129628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45993.468942129628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45993.468942129628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45993.468942129628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45993.468942129628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45993.468942129628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45993.468942129628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45993.468942129628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45993.468942129628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45993.468942129628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45993.468942129628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45993.468942129628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45993.468942129628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45993.468942129628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45993.468942129628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45993.468942129628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45993.468942129628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45993.468942129628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45993.468942129628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45993.468942129628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45993.468942129628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45993.468942129628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45993.468942129628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45993.468942129628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45993.468942129628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45993.468942129628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45993.468942129628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45993.468942129628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45993.468942129628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45993.468942129628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45993.468942129628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45993.468942129628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45993.468942129628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45993.468942129628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45993.468942129628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45993.468942129628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45993.468942129628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45993.468942129628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45993.468942129628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45993.468942129628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45993.468942129628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45993.468942129628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45993.468942129628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45993.468942129628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45993.468942129628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45993.468942129628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45993.468942129628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45993.468942129628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45993.468942129628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45993.468942129628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45993.468942129628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45993.468942129628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45993.468942129628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45993.468942129628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45993.468942129628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45993.468942129628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45993.468942129628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45993.468942129628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45993.468942129628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45993.468942129628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45993.468942129628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45993.468942129628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45993.468942129628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45993.468942129628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45993.468942129628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45993.468942129628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45993.468942129628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45993.468942129628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45993.468942129628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45993.468942129628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45993.468942129628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45993.468942129628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45993.468942129628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45993.468942129628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45993.468942129628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45993.468942129628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45993.468942129628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45993.468942129628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45993.468942129628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45993.468942129628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45993.468942129628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45993.468942129628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45993.468942129628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45993.468942129628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45993.468942129628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45993.468942129628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45993.468942129628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45993.468942129628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45993.468942129628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45993.468942129628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45993.468942129628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45993.468942129628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45993.468942129628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45993.468942129628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45993.468942129628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45993.468942129628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45993.468942129628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45993.468942129628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45993.468942129628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45993.468942129628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45993.468942129628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45993.468942129628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45993.468942129628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45993.468942129628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45993.468942129628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45993.468942129628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45993.468942129628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45993.468942129628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45993.468942129628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45993.468942129628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45993.468942129628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45993.468942129628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45993.468942129628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45993.468942129628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45993.468942129628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45993.468942129628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45993.468942129628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45993.468942129628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45993.468942129628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45993.468942129628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45993.468942129628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45993.468942129628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45993.468942129628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45993.468942129628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45993.468942129628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45993.468942129628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45993.468942129628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45993.468942129628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45993.468942129628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45993.468942129628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45993.468942129628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45993.468942129628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45993.468942129628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45993.468942129628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45993.468942129628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45993.468942129628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45993.468942129628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45993.468942129628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45993.468942129628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45993.468942129628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45993.468942129628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45993.468942129628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45993.468942129628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45993.468942129628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45993.468942129628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45993.468942129628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45993.468942129628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45993.468942129628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45993.468942129628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45993.468942129628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45993.468942129628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45993.468942129628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45993.468942129628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45993.468942129628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45993.468942129628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45993.468942129628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45993.468942129628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45993.468942129628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45993.468942129628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45993.468942129628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45993.468942129628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45993.468942129628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45993.468942129628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45993.468942129628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45993.468942129628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45993.468942129628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45993.468942129628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45993.468942129628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45993.468942129628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45993.468942129628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45993.468942129628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45993.468942129628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45993.468942129628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45993.468942129628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45993.468942129628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45993.468942129628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45993.468942129628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45993.468942129628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45993.468942129628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45993.468942129628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45993.468942129628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45993.468942129628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45993.468942129628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45993.468942129628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45993.468942129628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45993.468942129628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45993.468942129628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45993.468942129628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45993.468942129628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45993.468942129628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45993.468942129628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45993.468942129628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45993.468942129628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45993.468942129628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45993.468942129628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45993.468942129628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45993.468942129628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45993.468942129628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45993.468942129628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45993.468942129628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45993.468942129628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45993.468942129628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45993.468942129628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45993.468942129628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45993.468942129628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45993.468942129628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45993.468942129628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45993.468942129628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45993.468942129628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45993.468942129628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45993.468942129628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45993.468942129628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45993.468942129628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45993.468942129628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45993.468942129628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45993.468942129628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45993.468942129628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45993.468942129628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45993.468942129628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45993.468942129628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45993.468942129628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45993.468942129628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45993.468942129628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45993.468942129628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45993.468942129628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45993.468942129628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45993.468942129628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45993.468942129628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45993.468942129628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45993.468942129628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45993.468942129628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45993.468942129628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45993.468942129628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45993.468942129628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45993.468942129628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45993.468942129628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45993.468942129628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45993.468942129628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45993.468942129628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45993.468942129628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45993.468942129628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45993.468942129628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45993.468942129628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45993.468942129628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45993.468942129628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45993.468942129628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45993.468942129628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45993.468942129628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45993.468942129628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45993.468942129628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45993.468942129628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45993.468942129628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45993.468942129628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45993.468942129628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45993.468942129628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45993.468942129628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45993.468942129628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45993.468942129628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45993.468942129628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45993.468942129628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45993.468942129628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45993.468942129628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45993.468942129628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45993.468942129628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45993.468942129628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45993.468942129628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45993.468942129628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45993.468942129628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45993.468942129628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45993.468942129628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45993.468942129628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45993.468942129628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45993.468942129628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45993.468942129628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45993.468942129628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45993.468942129628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45993.468942129628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45993.468942129628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45993.468942129628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45993.468942129628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45993.468942129628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45993.468942129628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45993.468942129628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45993.468942129628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45993.468942129628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45993.468942129628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45993.468942129628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45993.468942129628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45993.468942129628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45993.468942129628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45993.468942129628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45993.468942129628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45993.468942129628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45993.468942129628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45993.468942129628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45993.468942129628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45993.468942129628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45993.468942129628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45993.468942129628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45993.468942129628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45993.468942129628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45993.468942129628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45993.468942129628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45993.468942129628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45993.468942129628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45993.468942129628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45993.468942129628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45993.468942129628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45993.468942129628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45993.468942129628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45993.468942129628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45993.468942129628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45993.468942129628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45993.468942129628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45993.468942129628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45993.468942129628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45993.468942129628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45993.468942129628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45993.468942129628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45993.468942129628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45993.468942129628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45993.468942129628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45993.468942129628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45993.468942129628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45993.468942129628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45993.468942129628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45993.468942129628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45993.468942129628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45993.468942129628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45993.468942129628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45993.468942129628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45993.468942129628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45993.468942129628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45993.468942129628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45993.468942129628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45993.468942129628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45993.468942129628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45993.468942129628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45993.468942129628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45993.468942129628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45993.468942129628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45993.468942129628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45993.468942129628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45993.468942129628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45993.468942129628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45993.468942129628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45993.468942129628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45993.468942129628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45993.468942129628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45993.468942129628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45993.468942129628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45993.468942129628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45993.468942129628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45993.468942129628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45993.468942129628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45993.468942129628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45993.468942129628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45993.468942129628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45993.468942129628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45993.468942129628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45993.468942129628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45993.468942129628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45993.468942129628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45993.468942129628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45993.468942129628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45993.468942129628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45993.468942129628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45993.468942129628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45993.468942129628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45993.468942129628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45993.468942129628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45993.468942129628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45993.468942129628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45993.468942129628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45993.468942129628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45993.468942129628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45993.468942129628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45993.468942129628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45993.468942129628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45993.468942129628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45993.468942129628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45993.468942129628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45993.468942129628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45993.468942129628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45993.468942129628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45993.468942129628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45993.468942129628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45993.468942129628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45993.468942129628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45993.468942129628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45993.468942129628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45993.468942129628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45993.468942129628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45993.468942129628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45993.468942129628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45993.468942129628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45993.468942129628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45993.468942129628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45993.468942129628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45993.468942129628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45993.468942129628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45993.468942129628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45993.468942129628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45993.468942129628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45993.468942129628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45993.468942129628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45993.468942129628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45993.468942129628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45993.468942129628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45993.468942129628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45993.468942129628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45993.468942129628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45993.468942129628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45993.468942129628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45993.468942129628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45993.468942129628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45993.468942129628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45993.468942129628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45993.468942129628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45993.468942129628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45993.468942129628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45993.468942129628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45993.468942129628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45993.468942129628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45993.468942129628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45993.468942129628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45993.468942129628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45993.468942129628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45993.468942129628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45993.468942129628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45993.468942129628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45993.468942129628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45993.468942129628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45993.468942129628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45993.468942129628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45993.468942129628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45993.468942129628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45993.468942129628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45993.468942129628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45993.468942129628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45993.468942129628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45993.468942129628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45993.468942129628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45993.468942129628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45993.468942129628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45993.468942129628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45993.468942129628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45993.468942129628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45993.468942129628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45993.468942129628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45993.468942129628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45993.468942129628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45993.468942129628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45993.468942129628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45993.468942129628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45993.468942129628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45993.468942129628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45993.468942129628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45993.468942129628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45993.468942129628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45993.468942129628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45993.468942129628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45993.468942129628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45993.468942129628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45993.468942129628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45993.468942129628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45993.468942129628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45993.468942129628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45993.468942129628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45993.468942129628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45993.468942129628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45993.468942129628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45993.468942129628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45993.468942129628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45993.468942129628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45993.468942129628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45993.468942129628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45993.468942129628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45993.468942129628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45993.468942129628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45993.468942129628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45993.468942129628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45993.468942129628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45993.468942129628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45993.468942129628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45993.468942129628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45993.468942129628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45993.468942129628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45993.468942129628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45993.468942129628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45993.468942129628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45993.468942129628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45993.468942129628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45993.468942129628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45993.468942129628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45993.468942129628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45993.468942129628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45993.468942129628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45993.468942129628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45993.468942129628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45993.468942129628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45993.468942129628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45993.468942129628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45993.468942129628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45993.468942129628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45993.468942129628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45993.468942129628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45993.468942129628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45993.468942129628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45993.468942129628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45993.468942129628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45993.468942129628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45993.468942129628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45993.468942129628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45993.468942129628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45993.468942129628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45993.468942129628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45993.468942129628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45993.468942129628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45993.468942129628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45993.468942129628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45993.468942129628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45993.468942129628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45993.468942129628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45993.468942129628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45993.468942129628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45993.468942129628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45993.468942129628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45993.468942129628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45993.468942129628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45993.468942129628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45993.468942129628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45993.468942129628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45993.468942129628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45993.468942129628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45993.468942129628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45993.468942129628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45993.468942129628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45993.468942129628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45993.468942129628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45993.468942129628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45993.468942129628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45993.468942129628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45993.468942129628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45993.468942129628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45993.468942129628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45993.468942129628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45993.468942129628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45993.468942129628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45993.468942129628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45993.468942129628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45993.468942129628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45993.468942129628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45993.468942129628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45993.468942129628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45993.468942129628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45993.468942129628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45993.468942129628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45993.468942129628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45993.468942129628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45993.468942129628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45993.468942129628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45993.468942129628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45993.468942129628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45993.468942129628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45993.468942129628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45993.468942129628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45993.468942129628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45993.468942129628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45993.468942129628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45993.468942129628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45993.468942129628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45993.468942129628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45993.468942129628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45993.468942129628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45993.468942129628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45993.468942129628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45993.468942129628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45993.468942129628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45993.468942129628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45993.468942129628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45993.468942129628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45993.468942129628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45993.468942129628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45993.468942129628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45993.468942129628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45993.468942129628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45993.468942129628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45993.468942129628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45993.468942129628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45993.468942129628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45993.468942129628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45993.468942129628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45993.468942129628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45993.468942129628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45993.468942129628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45993.468942129628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45993.468942129628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45993.468942129628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45993.468942129628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45993.468942129628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45993.468942129628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45993.468942129628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45993.468942129628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45993.468942129628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45993.468942129628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45993.468942129628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45993.468942129628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45993.468942129628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45993.468942129628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45993.468942129628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45993.468942129628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45993.468942129628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45993.468942129628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45993.468942129628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45993.468942129628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45993.468942129628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45993.468942129628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45993.468942129628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45993.468942129628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45993.468942129628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45993.468942129628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45993.468942129628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45993.468942129628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45993.468942129628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45993.468942129628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45993.468942129628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45993.468942129628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45993.468942129628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45993.468942129628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45993.468942129628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45993.468942129628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45993.468942129628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45993.468942129628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45993.468942129628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45993.468942129628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45993.468942129628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45993.468942129628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45993.468942129628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45993.468942129628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45993.468942129628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45993.468942129628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45993.468942129628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45993.468942129628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45993.468942129628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45993.468942129628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45993.468942129628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45993.468942129628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45993.468942129628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45993.468942129628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45993.468942129628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45993.468942129628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45993.468942129628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45993.468942129628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45993.468942129628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45993.468942129628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45993.468942129628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45993.468942129628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45993.468942129628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45993.468942129628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45993.468942129628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45993.468942129628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45993.468942129628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45993.468942129628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45993.468942129628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45993.468942129628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45993.468942129628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45993.468942129628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45993.468942129628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45993.468942129628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45993.468942129628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45993.468942129628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45993.468942129628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45993.468942129628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45993.468942129628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45993.468942129628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45993.468942129628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45993.468942129628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45993.468942129628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45993.468942129628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45993.468942129628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45993.468942129628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45993.468942129628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45993.468942129628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45993.468942129628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45993.468942129628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45993.468942129628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45993.468942129628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45993.468942129628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45993.468942129628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45993.468942129628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45993.468942129628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45993.468942129628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45993.468942129628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45993.468942129628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45993.468942129628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45993.468942129628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45993.468942129628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45993.468942129628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45993.468942129628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45993.468942129628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45993.468942129628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45993.468942129628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45993.468942129628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45993.468942129628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45993.468942129628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45993.468942129628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45993.468942129628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45993.468942129628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45993.468942129628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45993.468942129628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45993.468942129628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45993.468942129628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45993.468942129628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45993.468942129628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45993.468942129628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45993.468942129628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45993.468942129628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45993.468942129628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45993.468942129628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45993.468942129628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45993.468942129628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45993.468942129628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45993.468942129628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45993.468942129628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45993.468942129628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45993.468942129628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45993.468942129628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45993.468942129628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45993.468942129628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45993.468942129628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45993.468942129628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45993.468942129628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45993.468942129628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45993.468942129628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45993.468942129628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45993.468942129628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45993.468942129628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45993.468942129628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45993.468942129628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45993.468942129628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45993.468942129628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45993.468942129628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45993.468942129628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45993.468942129628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45993.468942129628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45993.468942129628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45993.468942129628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45993.468942129628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45993.468942129628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45993.468942129628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45993.468942129628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45993.468942129628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45993.468942129628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45993.468942129628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45993.468942129628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45993.468942129628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45993.468942129628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45993.468942129628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45993.468942129628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45993.468942129628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45993.468942129628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45993.468942129628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45993.468942129628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45993.468942129628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45993.468942129628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45993.468942129628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45993.468942129628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45993.468942129628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45993.468942129628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45993.468942129628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45993.468942129628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45993.468942129628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45993.468942129628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45993.468942129628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45993.468942129628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45993.468942129628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45993.468942129628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45993.468942129628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45993.468942129628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45993.468942129628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45993.468942129628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45993.468942129628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45993.468942129628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45993.468942129628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45993.468942129628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45993.468942129628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45993.468942129628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45993.468942129628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45993.468942129628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45993.468942129628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45993.468942129628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45993.468942129628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45993.468942129628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45993.468942129628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45993.468942129628</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289.98822453703178</v>
      </c>
      <c r="H2" s="92">
        <v>45703.474768518521</v>
      </c>
      <c r="I2" s="92" t="str">
        <f>IFERROR(VLOOKUP(D2,DB!A:F,6,0),"")</f>
        <v>SCECO</v>
      </c>
      <c r="J2" s="92" t="str">
        <f>IFERROR(VLOOKUP(D2,DB!A:G,7,0),"")</f>
        <v>Dead</v>
      </c>
      <c r="K2" s="94" t="s">
        <v>39200</v>
      </c>
      <c r="L2" s="88" t="str">
        <f>IFERROR(VLOOKUP(D2,DB!A:I,9,0),"")</f>
        <v>Latis</v>
      </c>
    </row>
    <row r="3" spans="1:16" ht="15" customHeight="1">
      <c r="A3" s="110"/>
      <c r="B3" s="88" t="str">
        <f>IFERROR(VLOOKUP(D3,DB!A:K,11,0),"")</f>
        <v/>
      </c>
      <c r="C3" s="90"/>
      <c r="D3" s="88"/>
      <c r="E3" s="91"/>
      <c r="F3" s="92"/>
      <c r="G3" s="93">
        <f t="shared" ref="G3:G64" ca="1" si="0">IFERROR(NOW()-F3,"")</f>
        <v>45993.468942129628</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45993.468942129628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45993.468942129628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45993.468942129628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45993.468942129628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45993.468942129628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45993.468942129628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45993.468942129628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45993.468942129628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45993.468942129628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45993.468942129628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45993.468942129628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45993.468942129628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45993.468942129628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45993.468942129628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45993.468942129628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45993.468942129628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45993.468942129628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45993.468942129628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45993.468942129628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45993.468942129628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45993.468942129628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45993.468942129628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45993.468942129628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45993.468942129628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45993.468942129628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45993.468942129628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45993.468942129628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45993.468942129628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45993.468942129628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45993.468942129628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45993.468942129628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45993.468942129628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45993.468942129628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45993.468942129628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45993.468942129628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45993.468942129628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45993.468942129628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45993.468942129628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45993.468942129628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45993.468942129628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45993.468942129628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45993.468942129628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45993.468942129628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45993.468942129628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45993.468942129628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45993.468942129628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45993.468942129628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45993.468942129628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45993.468942129628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45993.468942129628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45993.468942129628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45993.468942129628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45993.468942129628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45993.468942129628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45993.468942129628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45993.468942129628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45993.468942129628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45993.468942129628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45993.468942129628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45993.468942129628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45993.468942129628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45993.468942129628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45993.468942129628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45993.468942129628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45993.468942129628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45993.468942129628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45993.468942129628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45993.468942129628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45993.468942129628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45993.468942129628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45993.468942129628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45993.468942129628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45993.468942129628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45993.468942129628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45993.468942129628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45993.468942129628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45993.468942129628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45993.468942129628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45993.468942129628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45993.468942129628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45993.468942129628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45993.468942129628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45993.468942129628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45993.468942129628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45993.468942129628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45993.468942129628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45993.468942129628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45993.468942129628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45993.468942129628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45993.468942129628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45993.468942129628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45993.468942129628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45993.468942129628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45993.468942129628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45993.468942129628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45993.468942129628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45993.468942129628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45993.468942129628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45993.468942129628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45993.468942129628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45993.468942129628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45993.468942129628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45993.468942129628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45993.468942129628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45993.468942129628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45993.468942129628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45993.468942129628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45993.468942129628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45993.468942129628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45993.468942129628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45993.468942129628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45993.468942129628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45993.468942129628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45993.468942129628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45993.468942129628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45993.468942129628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45993.468942129628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45993.468942129628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45993.468942129628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45993.468942129628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45993.468942129628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45993.468942129628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45993.468942129628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45993.468942129628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45993.468942129628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45993.468942129628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45993.468942129628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45993.468942129628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45993.468942129628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45993.468942129628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45993.468942129628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45993.468942129628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45993.468942129628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45993.468942129628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45993.468942129628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45993.468942129628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45993.468942129628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45993.468942129628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45993.468942129628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45993.468942129628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45993.468942129628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45993.468942129628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45993.468942129628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45993.468942129628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45993.468942129628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45993.468942129628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45993.468942129628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45993.468942129628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45993.468942129628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45993.468942129628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45993.468942129628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45993.468942129628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45993.468942129628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45993.468942129628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45993.468942129628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45993.468942129628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45993.468942129628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45993.468942129628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45993.468942129628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45993.468942129628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45993.468942129628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45993.468942129628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45993.468942129628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45993.468942129628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45993.468942129628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45993.468942129628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45993.468942129628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45993.468942129628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45993.468942129628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45993.468942129628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45993.468942129628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45993.468942129628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45993.468942129628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45993.468942129628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45993.468942129628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45993.468942129628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45993.468942129628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45993.468942129628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45993.468942129628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45993.468942129628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45993.468942129628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45993.468942129628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45993.468942129628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45993.468942129628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45993.468942129628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45993.468942129628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45993.468942129628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45993.468942129628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45993.468942129628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45993.468942129628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45993.468942129628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45993.468942129628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45993.468942129628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45993.468942129628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45993.468942129628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45993.468942129628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45993.468942129628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45993.468942129628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45993.468942129628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45993.468942129628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45993.468942129628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45993.468942129628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45993.468942129628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45993.468942129628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45993.468942129628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45993.468942129628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45993.468942129628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45993.468942129628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45993.468942129628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45993.468942129628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45993.468942129628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45993.468942129628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45993.468942129628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45993.468942129628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45993.468942129628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45993.468942129628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45993.468942129628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45993.468942129628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45993.468942129628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45993.468942129628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45993.468942129628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45993.468942129628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45993.468942129628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45993.468942129628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45993.468942129628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45993.468942129628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45993.468942129628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45993.468942129628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45993.468942129628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45993.468942129628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45993.468942129628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45993.468942129628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45993.468942129628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45993.468942129628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45993.468942129628</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D15" sqref="D15"/>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101.63688194443966</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67.28006481481134</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44.807831018515571</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12.095643518514407</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37" t="s">
        <v>34426</v>
      </c>
      <c r="E6" s="37" t="s">
        <v>39106</v>
      </c>
      <c r="F6" s="38">
        <v>45993.373842592591</v>
      </c>
      <c r="G6" s="105">
        <f ca="1">IFERROR(NOW()-F6,"")</f>
        <v>9.5099537036730908E-2</v>
      </c>
      <c r="H6" s="38">
        <v>45993.368287037039</v>
      </c>
      <c r="I6" s="37" t="str">
        <f>IFERROR(VLOOKUP(D6,DB!A:F,6,0),"")</f>
        <v>SCECO</v>
      </c>
      <c r="J6" s="37" t="str">
        <f>IFERROR(VLOOKUP(D6,DB!A:G,7,0),"")</f>
        <v>Vandalized</v>
      </c>
      <c r="K6" s="37" t="s">
        <v>39210</v>
      </c>
      <c r="L6" s="37" t="str">
        <f>IFERROR(VLOOKUP(D6,DB!A:I,9,0),"")</f>
        <v>Latis</v>
      </c>
    </row>
    <row r="7" spans="1:13" ht="30.75">
      <c r="A7" s="37" t="s">
        <v>39211</v>
      </c>
      <c r="B7" s="37" t="str">
        <f>IFERROR(VLOOKUP(D7,DB!A:K,11,0),"")</f>
        <v>R5</v>
      </c>
      <c r="C7" s="37">
        <v>2</v>
      </c>
      <c r="D7" s="37" t="s">
        <v>32266</v>
      </c>
      <c r="E7" s="37" t="s">
        <v>39106</v>
      </c>
      <c r="F7" s="38">
        <v>45993.396111111113</v>
      </c>
      <c r="G7" s="135">
        <f ca="1">IFERROR(NOW()-F7,"")</f>
        <v>7.283101851498941E-2</v>
      </c>
      <c r="H7" s="38">
        <v>45993.327581018515</v>
      </c>
      <c r="I7" s="37" t="str">
        <f>IFERROR(VLOOKUP(D7,DB!A:F,6,0),"")</f>
        <v>SCECO</v>
      </c>
      <c r="J7" s="37" t="str">
        <f>IFERROR(VLOOKUP(D7,DB!A:G,7,0),"")</f>
        <v>Dead</v>
      </c>
      <c r="K7" s="37" t="s">
        <v>39212</v>
      </c>
      <c r="L7" s="37" t="str">
        <f>IFERROR(VLOOKUP(D7,DB!A:I,9,0),"")</f>
        <v>Latis</v>
      </c>
    </row>
    <row r="8" spans="1:13">
      <c r="A8" s="37" t="s">
        <v>39213</v>
      </c>
      <c r="B8" s="37" t="str">
        <f>IFERROR(VLOOKUP(D8,DB!A:K,11,0),"")</f>
        <v>R5</v>
      </c>
      <c r="C8" s="37">
        <v>1</v>
      </c>
      <c r="D8" s="37" t="s">
        <v>37888</v>
      </c>
      <c r="E8" s="37" t="s">
        <v>39185</v>
      </c>
      <c r="F8" s="38">
        <v>45993.454386574071</v>
      </c>
      <c r="G8" s="135">
        <f ca="1">IFERROR(NOW()-F8,"")</f>
        <v>1.4555555557308253E-2</v>
      </c>
      <c r="H8" s="38">
        <v>45993.41746527778</v>
      </c>
      <c r="I8" s="37" t="str">
        <f>IFERROR(VLOOKUP(D8,DB!A:F,6,0),"")</f>
        <v>SCECO</v>
      </c>
      <c r="J8" s="37" t="str">
        <f>IFERROR(VLOOKUP(D8,DB!A:G,7,0),"")</f>
        <v>No BB Shifted</v>
      </c>
      <c r="K8" s="37" t="s">
        <v>39214</v>
      </c>
      <c r="L8" s="37" t="str">
        <f>IFERROR(VLOOKUP(D8,DB!A:I,9,0),"")</f>
        <v>Latis</v>
      </c>
    </row>
    <row r="9" spans="1:13">
      <c r="A9" s="37" t="s">
        <v>39215</v>
      </c>
      <c r="B9" s="37" t="str">
        <f>IFERROR(VLOOKUP(D9,DB!A:K,11,0),"")</f>
        <v>R5</v>
      </c>
      <c r="C9" s="37">
        <v>1</v>
      </c>
      <c r="D9" s="37" t="s">
        <v>38397</v>
      </c>
      <c r="E9" s="37" t="s">
        <v>39106</v>
      </c>
      <c r="F9" s="38">
        <v>45993.441886574074</v>
      </c>
      <c r="G9" s="135">
        <f ca="1">IFERROR(NOW()-F9,"")</f>
        <v>2.705555555439787E-2</v>
      </c>
      <c r="H9" s="38">
        <v>45993.436018518521</v>
      </c>
      <c r="I9" s="37" t="str">
        <f>IFERROR(VLOOKUP(D9,DB!A:F,6,0),"")</f>
        <v>SCECO</v>
      </c>
      <c r="J9" s="37" t="str">
        <f>IFERROR(VLOOKUP(D9,DB!A:G,7,0),"")</f>
        <v>Haj Removal</v>
      </c>
      <c r="K9" s="37" t="s">
        <v>39216</v>
      </c>
      <c r="L9" s="37" t="str">
        <f>IFERROR(VLOOKUP(D9,DB!A:I,9,0),"")</f>
        <v>Latis</v>
      </c>
    </row>
    <row r="10" spans="1:13">
      <c r="A10" s="37"/>
      <c r="B10" s="37" t="str">
        <f>IFERROR(VLOOKUP(D10,DB!A:K,11,0),"")</f>
        <v/>
      </c>
      <c r="C10" s="37"/>
      <c r="D10" s="37"/>
      <c r="E10" s="37"/>
      <c r="F10" s="38"/>
      <c r="G10" s="135">
        <f ca="1">IFERROR(NOW()-F10,"")</f>
        <v>45993.468942129628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45993.468942129628</v>
      </c>
      <c r="H11" s="38"/>
      <c r="I11" s="37" t="str">
        <f>IFERROR(VLOOKUP(D11,DB!A:F,6,0),"")</f>
        <v/>
      </c>
      <c r="J11" s="37" t="str">
        <f>IFERROR(VLOOKUP(D11,DB!A:G,7,0),"")</f>
        <v/>
      </c>
      <c r="K11" s="37"/>
      <c r="L11" s="37" t="str">
        <f>IFERROR(VLOOKUP(D11,DB!A:I,9,0),"")</f>
        <v/>
      </c>
    </row>
    <row r="12" spans="1:13">
      <c r="A12" s="37"/>
      <c r="B12" s="37" t="str">
        <f>IFERROR(VLOOKUP(D12,DB!A:K,11,0),"")</f>
        <v>R5</v>
      </c>
      <c r="C12" s="37"/>
      <c r="D12" s="37" t="s">
        <v>38229</v>
      </c>
      <c r="E12" s="37"/>
      <c r="F12" s="38"/>
      <c r="G12" s="135">
        <f ca="1">IFERROR(NOW()-F12,"")</f>
        <v>45993.468942129628</v>
      </c>
      <c r="H12" s="38"/>
      <c r="I12" s="37" t="str">
        <f>IFERROR(VLOOKUP(D12,DB!A:F,6,0),"")</f>
        <v>SCECO</v>
      </c>
      <c r="J12" s="37" t="str">
        <f>IFERROR(VLOOKUP(D12,DB!A:G,7,0),"")</f>
        <v>Haj Removal</v>
      </c>
      <c r="K12" s="37"/>
      <c r="L12" s="37" t="str">
        <f>IFERROR(VLOOKUP(D12,DB!A:I,9,0),"")</f>
        <v>Latis</v>
      </c>
    </row>
    <row r="13" spans="1:13">
      <c r="A13" s="37"/>
      <c r="B13" s="37" t="str">
        <f>IFERROR(VLOOKUP(D13,DB!A:K,11,0),"")</f>
        <v/>
      </c>
      <c r="C13" s="37"/>
      <c r="D13" s="37"/>
      <c r="E13" s="37"/>
      <c r="F13" s="38"/>
      <c r="G13" s="135">
        <f ca="1">IFERROR(NOW()-F13,"")</f>
        <v>45993.468942129628</v>
      </c>
      <c r="H13" s="38"/>
      <c r="I13" s="37" t="str">
        <f>IFERROR(VLOOKUP(D13,DB!A:F,6,0),"")</f>
        <v/>
      </c>
      <c r="J13" s="37" t="str">
        <f>IFERROR(VLOOKUP(D13,DB!A:G,7,0),"")</f>
        <v/>
      </c>
      <c r="K13" s="37"/>
      <c r="L13" s="37" t="str">
        <f>IFERROR(VLOOKUP(D13,DB!A:I,9,0),"")</f>
        <v/>
      </c>
    </row>
    <row r="14" spans="1:13">
      <c r="A14" s="37"/>
      <c r="B14" s="37" t="str">
        <f>IFERROR(VLOOKUP(D14,DB!A:K,11,0),"")</f>
        <v>R5</v>
      </c>
      <c r="C14" s="37"/>
      <c r="D14" s="37" t="s">
        <v>32892</v>
      </c>
      <c r="E14" s="37"/>
      <c r="F14" s="38"/>
      <c r="G14" s="135">
        <f ca="1">IFERROR(NOW()-F14,"")</f>
        <v>45993.468942129628</v>
      </c>
      <c r="H14" s="38"/>
      <c r="I14" s="37" t="str">
        <f>IFERROR(VLOOKUP(D14,DB!A:F,6,0),"")</f>
        <v>SCECO</v>
      </c>
      <c r="J14" s="37" t="str">
        <f>IFERROR(VLOOKUP(D14,DB!A:G,7,0),"")</f>
        <v>Dead</v>
      </c>
      <c r="K14" s="37"/>
      <c r="L14" s="37" t="str">
        <f>IFERROR(VLOOKUP(D14,DB!A:I,9,0),"")</f>
        <v>Latis</v>
      </c>
    </row>
    <row r="15" spans="1:13">
      <c r="A15" s="37"/>
      <c r="B15" s="37" t="str">
        <f>IFERROR(VLOOKUP(D15,DB!A:K,11,0),"")</f>
        <v/>
      </c>
      <c r="C15" s="37"/>
      <c r="D15" s="37"/>
      <c r="E15" s="37"/>
      <c r="F15" s="38"/>
      <c r="G15" s="135">
        <f ca="1">IFERROR(NOW()-F15,"")</f>
        <v>45993.468942129628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45993.468942129628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45993.468942129628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45993.468942129628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45993.468942129628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45993.468942129628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45993.468942129628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45993.468942129628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45993.468942129628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45993.468942129628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45993.468942129628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45993.468942129628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45993.468942129628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45993.468942129628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45993.468942129628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45993.468942129628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45993.468942129628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45993.468942129628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45993.468942129628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45993.468942129628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45993.468942129628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45993.468942129628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45993.468942129628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45993.468942129628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45993.468942129628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45993.468942129628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45993.468942129628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45993.468942129628</v>
      </c>
      <c r="H42" s="38"/>
      <c r="I42" s="37" t="str">
        <f>IFERROR(VLOOKUP(D42,DB!A:F,6,0),"")</f>
        <v/>
      </c>
      <c r="J42" s="37" t="str">
        <f>IFERROR(VLOOKUP(D42,DB!A:G,7,0),"")</f>
        <v/>
      </c>
      <c r="K42" s="37"/>
      <c r="L42" s="37" t="str">
        <f>IFERROR(VLOOKUP(D42,DB!A:I,9,0),"")</f>
        <v/>
      </c>
    </row>
    <row r="43" spans="1:12">
      <c r="A43" s="150"/>
      <c r="B43" s="150" t="str">
        <f>IFERROR(VLOOKUP(D43,DB!A:K,11,0),"")</f>
        <v/>
      </c>
      <c r="C43" s="150"/>
      <c r="D43" s="150"/>
      <c r="E43" s="150"/>
      <c r="F43" s="151"/>
      <c r="G43" s="152">
        <f ca="1">IFERROR(NOW()-F43,"")</f>
        <v>45993.468942129628</v>
      </c>
      <c r="H43" s="151"/>
      <c r="I43" s="150" t="str">
        <f>IFERROR(VLOOKUP(D43,DB!A:F,6,0),"")</f>
        <v/>
      </c>
      <c r="J43" s="150" t="str">
        <f>IFERROR(VLOOKUP(D43,DB!A:G,7,0),"")</f>
        <v/>
      </c>
      <c r="K43" s="150"/>
      <c r="L43" s="150" t="str">
        <f>IFERROR(VLOOKUP(D43,DB!A:I,9,0),"")</f>
        <v/>
      </c>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45993.468942129628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45993.468942129628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45993.468942129628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45993.468942129628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45993.468942129628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45993.468942129628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45993.468942129628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45993.468942129628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45993.468942129628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45993.468942129628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45993.468942129628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45993.468942129628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45993.468942129628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45993.468942129628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45993.468942129628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45993.468942129628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45993.468942129628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45993.468942129628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45993.468942129628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45993.468942129628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45993.468942129628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45993.468942129628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45993.468942129628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45993.468942129628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45993.468942129628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45993.468942129628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45993.468942129628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45993.468942129628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45993.468942129628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45993.468942129628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45993.468942129628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45993.468942129628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45993.468942129628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45993.468942129628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45993.468942129628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45993.468942129628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45993.468942129628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45993.468942129628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45993.468942129628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45993.468942129628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45993.468942129628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45993.468942129628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45993.468942129628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45993.468942129628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45993.468942129628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45993.468942129628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45993.468942129628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45993.468942129628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45993.468942129628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45993.468942129628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45993.468942129628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45993.468942129628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45993.468942129628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45993.468942129628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45993.468942129628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45993.468942129628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45993.468942129628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45993.468942129628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45993.468942129628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45993.468942129628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45993.468942129628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45993.468942129628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45993.468942129628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45993.468942129628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45993.468942129628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45993.468942129628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45993.468942129628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45993.468942129628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45993.468942129628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45993.468942129628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45993.468942129628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45993.468942129628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45993.468942129628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45993.468942129628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45993.468942129628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45993.468942129628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45993.468942129628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45993.468942129628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45993.468942129628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45993.468942129628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45993.468942129628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45993.468942129628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45993.468942129628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45993.468942129628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45993.468942129628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45993.468942129628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45993.468942129628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45993.468942129628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45993.468942129628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45993.468942129628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45993.468942129628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45993.468942129628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45993.468942129628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45993.468942129628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45993.468942129628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45993.468942129628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45993.468942129628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45993.468942129628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45993.468942129628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45993.468942129628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45993.468942129628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45993.468942129628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45993.468942129628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45993.468942129628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45993.468942129628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45993.468942129628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45993.468942129628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45993.468942129628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45993.468942129628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45993.468942129628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45993.468942129628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45993.468942129628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45993.468942129628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45993.468942129628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45993.468942129628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45993.468942129628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45993.468942129628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45993.468942129628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45993.468942129628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45993.468942129628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45993.468942129628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45993.468942129628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45993.468942129628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45993.468942129628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45993.468942129628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45993.468942129628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45993.468942129628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45993.468942129628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45993.468942129628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45993.468942129628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45993.468942129628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45993.468942129628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45993.468942129628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45993.468942129628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45993.468942129628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45993.468942129628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45993.468942129628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45993.468942129628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45993.468942129628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45993.468942129628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45993.468942129628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45993.468942129628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45993.468942129628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45993.468942129628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45993.468942129628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45993.468942129628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45993.468942129628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45993.468942129628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45993.468942129628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45993.468942129628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45993.468942129628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45993.468942129628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45993.468942129628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45993.468942129628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45993.468942129628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45993.468942129628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45993.468942129628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45993.468942129628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45993.468942129628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45993.468942129628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45993.468942129628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45993.468942129628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45993.468942129628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45993.468942129628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45993.468942129628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45993.468942129628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45993.468942129628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45993.468942129628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45993.468942129628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45993.468942129628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45993.468942129628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45993.468942129628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45993.468942129628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45993.468942129628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45993.468942129628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45993.468942129628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45993.468942129628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45993.468942129628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45993.468942129628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45993.468942129628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45993.468942129628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45993.468942129628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45993.468942129628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45993.468942129628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45993.468942129628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45993.468942129628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45993.468942129628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45993.468942129628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45993.468942129628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45993.468942129628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45993.468942129628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45993.468942129628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45993.468942129628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45993.468942129628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45993.468942129628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45993.468942129628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45993.468942129628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45993.468942129628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45993.468942129628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45993.468942129628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45993.468942129628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45993.468942129628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45993.468942129628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45993.468942129628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45993.468942129628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45993.468942129628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45993.468942129628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45993.468942129628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45993.468942129628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45993.468942129628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45993.468942129628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45993.468942129628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45993.468942129628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45993.468942129628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45993.468942129628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45993.468942129628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45993.468942129628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45993.468942129628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45993.468942129628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45993.468942129628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45993.468942129628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45993.468942129628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45993.468942129628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45993.468942129628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45993.468942129628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45993.468942129628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45993.468942129628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45993.468942129628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45993.468942129628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45993.468942129628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45993.468942129628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45993.468942129628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45993.468942129628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45993.468942129628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45993.468942129628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45993.468942129628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45993.468942129628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45993.468942129628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45993.468942129628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45993.468942129628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45993.468942129628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45993.468942129628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45993.468942129628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45993.468942129628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45993.468942129628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45993.468942129628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45993.468942129628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45993.468942129628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45993.468942129628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45993.468942129628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45993.468942129628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45993.468942129628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45993.468942129628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45993.468942129628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45993.468942129628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45993.468942129628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45993.468942129628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45993.468942129628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45993.468942129628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45993.468942129628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45993.468942129628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45993.468942129628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45993.468942129628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45993.468942129628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45993.468942129628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45993.468942129628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45993.468942129628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45993.468942129628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45993.468942129628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45993.468942129628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45993.468942129628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45993.468942129628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45993.468942129628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45993.468942129628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45993.468942129628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45993.468942129628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45993.468942129628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45993.468942129628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45993.468942129628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45993.468942129628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45993.468942129628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45993.468942129628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45993.468942129628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45993.468942129628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45993.468942129628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45993.468942129628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45993.468942129628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45993.468942129628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45993.468942129628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45993.468942129628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45993.468942129628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45993.468942129628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45993.468942129628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45993.468942129628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45993.468942129628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45993.468942129628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45993.468942129628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45993.468942129628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45993.468942129628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45993.468942129628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45993.468942129628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45993.468942129628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45993.468942129628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45993.468942129628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45993.468942129628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45993.468942129628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45993.468942129628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45993.468942129628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45993.468942129628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45993.468942129628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45993.468942129628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45993.468942129628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45993.468942129628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45993.468942129628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45993.468942129628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45993.468942129628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45993.468942129628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45993.468942129628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45993.468942129628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45993.468942129628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45993.468942129628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45993.468942129628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45993.468942129628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45993.468942129628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45993.468942129628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45993.468942129628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45993.468942129628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45993.468942129628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45993.468942129628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45993.468942129628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45993.468942129628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45993.468942129628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45993.468942129628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45993.468942129628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45993.468942129628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45993.468942129628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45993.468942129628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45993.468942129628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45993.468942129628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45993.468942129628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45993.468942129628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45993.468942129628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45993.468942129628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45993.468942129628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45993.468942129628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45993.468942129628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45993.468942129628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45993.468942129628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45993.468942129628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45993.468942129628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45993.468942129628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45993.468942129628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45993.468942129628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45993.468942129628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45993.468942129628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45993.468942129628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45993.468942129628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45993.468942129628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45993.468942129628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45993.468942129628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45993.468942129628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45993.468942129628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45993.468942129628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45993.468942129628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45993.468942129628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45993.468942129628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45993.468942129628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45993.468942129628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45993.468942129628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45993.468942129628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45993.468942129628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45993.468942129628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45993.468942129628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45993.468942129628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45993.468942129628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45993.468942129628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45993.468942129628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45993.468942129628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45993.468942129628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45993.468942129628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45993.468942129628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45993.468942129628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45993.468942129628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45993.468942129628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45993.468942129628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45993.468942129628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45993.468942129628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45993.468942129628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45993.468942129628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45993.468942129628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45993.468942129628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45993.468942129628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45993.468942129628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45993.468942129628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45993.468942129628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45993.468942129628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45993.468942129628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45993.468942129628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45993.468942129628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45993.468942129628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45993.468942129628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45993.468942129628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45993.468942129628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45993.468942129628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45993.468942129628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45993.468942129628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45993.468942129628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45993.468942129628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45993.468942129628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45993.468942129628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45993.468942129628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45993.468942129628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45993.468942129628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45993.468942129628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45993.468942129628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45993.468942129628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45993.468942129628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45993.468942129628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45993.468942129628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45993.468942129628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45993.468942129628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45993.468942129628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45993.468942129628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45993.468942129628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45993.468942129628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45993.468942129628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45993.468942129628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45993.468942129628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45993.468942129628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45993.468942129628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45993.468942129628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45993.468942129628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45993.468942129628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45993.468942129628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45993.468942129628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45993.468942129628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45993.468942129628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45993.468942129628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45993.468942129628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45993.468942129628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45993.468942129628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45993.468942129628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45993.468942129628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45993.468942129628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45993.468942129628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45993.468942129628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45993.468942129628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45993.468942129628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45993.468942129628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45993.468942129628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45993.468942129628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45993.468942129628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45993.468942129628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45993.468942129628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45993.468942129628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45993.468942129628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45993.468942129628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45993.468942129628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45993.468942129628</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45993.468942129628</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2025-12-02T08:15:48Z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